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85" windowWidth="19440" windowHeight="10920" activeTab="0"/>
  </bookViews>
  <sheets>
    <sheet name="MBAS" sheetId="1" r:id="rId1"/>
    <sheet name="CAA" sheetId="2" r:id="rId2"/>
  </sheets>
  <definedNames/>
  <calcPr fullCalcOnLoad="1"/>
</workbook>
</file>

<file path=xl/sharedStrings.xml><?xml version="1.0" encoding="utf-8"?>
<sst xmlns="http://schemas.openxmlformats.org/spreadsheetml/2006/main" count="133" uniqueCount="61">
  <si>
    <t>Angler</t>
  </si>
  <si>
    <t xml:space="preserve">Club </t>
  </si>
  <si>
    <t>Specie</t>
  </si>
  <si>
    <t>Weight</t>
  </si>
  <si>
    <t>Metric</t>
  </si>
  <si>
    <t>Lb's</t>
  </si>
  <si>
    <t>Oz's</t>
  </si>
  <si>
    <t>Drms</t>
  </si>
  <si>
    <t>Specimen</t>
  </si>
  <si>
    <t>%</t>
  </si>
  <si>
    <t>Pool</t>
  </si>
  <si>
    <t xml:space="preserve"> Snr / Jnr</t>
  </si>
  <si>
    <t>Mackerel</t>
  </si>
  <si>
    <t>Gar</t>
  </si>
  <si>
    <t>LSD</t>
  </si>
  <si>
    <t>Dab</t>
  </si>
  <si>
    <t>Tre-Pol-Pen</t>
  </si>
  <si>
    <t>One Day 100%</t>
  </si>
  <si>
    <t>Pollack</t>
  </si>
  <si>
    <t>Thin Lip</t>
  </si>
  <si>
    <t>Thick Lip</t>
  </si>
  <si>
    <t>GG</t>
  </si>
  <si>
    <t>Plaice</t>
  </si>
  <si>
    <t>TB Ray</t>
  </si>
  <si>
    <t>Couch</t>
  </si>
  <si>
    <t>Cuckoo</t>
  </si>
  <si>
    <t>Ballan</t>
  </si>
  <si>
    <t>SE Ray</t>
  </si>
  <si>
    <t>Red Mullet</t>
  </si>
  <si>
    <t>Scad</t>
  </si>
  <si>
    <t>Lewis Kaute</t>
  </si>
  <si>
    <t>Mike Delbridge</t>
  </si>
  <si>
    <t>Chris Ellis</t>
  </si>
  <si>
    <t>Jason Holland</t>
  </si>
  <si>
    <t>Steve Curnow</t>
  </si>
  <si>
    <t>Andy Willimas</t>
  </si>
  <si>
    <t>Tope</t>
  </si>
  <si>
    <t>Fudge</t>
  </si>
  <si>
    <t>Luke Ellis</t>
  </si>
  <si>
    <t>Wrasse, Ballan</t>
  </si>
  <si>
    <t>Kieren Abraham</t>
  </si>
  <si>
    <t>Ray, Thornback</t>
  </si>
  <si>
    <t>Rob Rule</t>
  </si>
  <si>
    <t>Wrasse, Cuckoo</t>
  </si>
  <si>
    <t>Rob Franklin</t>
  </si>
  <si>
    <t>Jason Hawke</t>
  </si>
  <si>
    <t>Dave Ferguson</t>
  </si>
  <si>
    <t>Antony Dale</t>
  </si>
  <si>
    <t>Josh Symons</t>
  </si>
  <si>
    <t>Reece Williams</t>
  </si>
  <si>
    <t>Steve Williams</t>
  </si>
  <si>
    <t>MBAS</t>
  </si>
  <si>
    <t>16 fish for</t>
  </si>
  <si>
    <t>CAA</t>
  </si>
  <si>
    <t>10 fish for</t>
  </si>
  <si>
    <t>NON TEAM</t>
  </si>
  <si>
    <t>1st</t>
  </si>
  <si>
    <t>£14</t>
  </si>
  <si>
    <t>£8</t>
  </si>
  <si>
    <t>2nd</t>
  </si>
  <si>
    <t>POOL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</si>
</sst>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3.00390625" style="0" customWidth="1"/>
    <col min="2" max="2" width="12.28125" style="1" customWidth="1"/>
    <col min="3" max="3" width="15.00390625" style="0" customWidth="1"/>
    <col min="4" max="4" width="18.8515625" style="0" customWidth="1"/>
    <col min="5" max="5" width="9.140625" style="1" customWidth="1"/>
    <col min="6" max="10" width="9.140625" style="1" hidden="1" customWidth="1"/>
    <col min="11" max="13" width="9.140625" style="1" customWidth="1"/>
    <col min="14" max="14" width="11.140625" style="2" customWidth="1"/>
    <col min="15" max="15" width="11.7109375" style="13" customWidth="1"/>
  </cols>
  <sheetData>
    <row r="1" spans="2:15" s="14" customFormat="1" ht="36" customHeight="1">
      <c r="B1" s="16"/>
      <c r="D1" s="15" t="s">
        <v>16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</row>
    <row r="2" spans="1:17" s="6" customFormat="1" ht="15">
      <c r="A2" s="8"/>
      <c r="B2" s="9"/>
      <c r="C2" s="8"/>
      <c r="D2" s="8"/>
      <c r="E2" s="9" t="s">
        <v>4</v>
      </c>
      <c r="F2" s="9"/>
      <c r="G2" s="9"/>
      <c r="H2" s="9"/>
      <c r="I2" s="9"/>
      <c r="J2" s="9"/>
      <c r="K2" s="9"/>
      <c r="L2" s="9"/>
      <c r="M2" s="9"/>
      <c r="N2" s="10" t="s">
        <v>4</v>
      </c>
      <c r="O2" s="11"/>
      <c r="P2" s="8"/>
      <c r="Q2" s="8"/>
    </row>
    <row r="3" spans="1:21" s="6" customFormat="1" ht="15">
      <c r="A3" s="8" t="s">
        <v>0</v>
      </c>
      <c r="B3" s="9" t="s">
        <v>11</v>
      </c>
      <c r="C3" s="8" t="s">
        <v>1</v>
      </c>
      <c r="D3" s="8" t="s">
        <v>2</v>
      </c>
      <c r="E3" s="9" t="s">
        <v>3</v>
      </c>
      <c r="F3" s="9"/>
      <c r="G3" s="9"/>
      <c r="H3" s="9"/>
      <c r="I3" s="9"/>
      <c r="J3" s="9"/>
      <c r="K3" s="9" t="s">
        <v>5</v>
      </c>
      <c r="L3" s="9" t="s">
        <v>6</v>
      </c>
      <c r="M3" s="9" t="s">
        <v>7</v>
      </c>
      <c r="N3" s="10" t="s">
        <v>8</v>
      </c>
      <c r="O3" s="11" t="s">
        <v>9</v>
      </c>
      <c r="P3" s="8"/>
      <c r="Q3" s="8" t="s">
        <v>10</v>
      </c>
      <c r="S3" s="19" t="s">
        <v>2</v>
      </c>
      <c r="T3" s="19" t="s">
        <v>17</v>
      </c>
      <c r="U3" s="19"/>
    </row>
    <row r="4" spans="1:20" ht="12.75">
      <c r="A4" s="3" t="s">
        <v>30</v>
      </c>
      <c r="B4" s="4"/>
      <c r="C4" s="3"/>
      <c r="D4" s="3" t="s">
        <v>12</v>
      </c>
      <c r="E4" s="4">
        <v>0.366</v>
      </c>
      <c r="F4" s="4">
        <f aca="true" t="shared" si="0" ref="F4:F12">E4/0.45351474</f>
        <v>0.8070299986280489</v>
      </c>
      <c r="G4" s="4">
        <f aca="true" t="shared" si="1" ref="G4:G12">F4-INT(F4)</f>
        <v>0.8070299986280489</v>
      </c>
      <c r="H4" s="4">
        <f aca="true" t="shared" si="2" ref="H4:H12">G4*16</f>
        <v>12.912479978048783</v>
      </c>
      <c r="I4" s="4">
        <f aca="true" t="shared" si="3" ref="I4:I12">H4-INT(H4)</f>
        <v>0.9124799780487827</v>
      </c>
      <c r="J4" s="4">
        <f aca="true" t="shared" si="4" ref="J4:J12">I4*16</f>
        <v>14.599679648780523</v>
      </c>
      <c r="K4" s="7">
        <f aca="true" t="shared" si="5" ref="K4:K12">INT(F4)</f>
        <v>0</v>
      </c>
      <c r="L4" s="7">
        <f aca="true" t="shared" si="6" ref="L4:L12">INT(H4)</f>
        <v>12</v>
      </c>
      <c r="M4" s="7">
        <f aca="true" t="shared" si="7" ref="M4:M12">ROUND(J4,0)</f>
        <v>15</v>
      </c>
      <c r="N4" s="5">
        <v>0.624</v>
      </c>
      <c r="O4" s="12">
        <f aca="true" t="shared" si="8" ref="O4:O12">SUM(E4/N4)</f>
        <v>0.5865384615384616</v>
      </c>
      <c r="P4" s="4"/>
      <c r="Q4" s="3"/>
      <c r="S4" t="s">
        <v>12</v>
      </c>
      <c r="T4">
        <v>0.624</v>
      </c>
    </row>
    <row r="5" spans="1:20" ht="12.75">
      <c r="A5" s="3" t="s">
        <v>30</v>
      </c>
      <c r="B5" s="4"/>
      <c r="C5" s="3"/>
      <c r="D5" s="3" t="s">
        <v>12</v>
      </c>
      <c r="E5" s="4">
        <v>0.418</v>
      </c>
      <c r="F5" s="4">
        <f t="shared" si="0"/>
        <v>0.9216899984331269</v>
      </c>
      <c r="G5" s="4">
        <f t="shared" si="1"/>
        <v>0.9216899984331269</v>
      </c>
      <c r="H5" s="4">
        <f t="shared" si="2"/>
        <v>14.747039974930031</v>
      </c>
      <c r="I5" s="4">
        <f t="shared" si="3"/>
        <v>0.7470399749300309</v>
      </c>
      <c r="J5" s="4">
        <f t="shared" si="4"/>
        <v>11.952639598880495</v>
      </c>
      <c r="K5" s="7">
        <f t="shared" si="5"/>
        <v>0</v>
      </c>
      <c r="L5" s="7">
        <f t="shared" si="6"/>
        <v>14</v>
      </c>
      <c r="M5" s="7">
        <f t="shared" si="7"/>
        <v>12</v>
      </c>
      <c r="N5" s="5">
        <v>0.624</v>
      </c>
      <c r="O5" s="12">
        <f t="shared" si="8"/>
        <v>0.6698717948717948</v>
      </c>
      <c r="P5" s="4"/>
      <c r="Q5" s="3"/>
      <c r="S5" s="20" t="s">
        <v>13</v>
      </c>
      <c r="T5">
        <v>0.567</v>
      </c>
    </row>
    <row r="6" spans="1:20" ht="12.75">
      <c r="A6" s="3" t="s">
        <v>31</v>
      </c>
      <c r="B6" s="4"/>
      <c r="C6" s="3"/>
      <c r="D6" s="3" t="s">
        <v>12</v>
      </c>
      <c r="E6" s="4">
        <v>0.39</v>
      </c>
      <c r="F6" s="4">
        <f t="shared" si="0"/>
        <v>0.859949998538085</v>
      </c>
      <c r="G6" s="4">
        <f t="shared" si="1"/>
        <v>0.859949998538085</v>
      </c>
      <c r="H6" s="4">
        <f t="shared" si="2"/>
        <v>13.75919997660936</v>
      </c>
      <c r="I6" s="4">
        <f t="shared" si="3"/>
        <v>0.7591999766093593</v>
      </c>
      <c r="J6" s="4">
        <f t="shared" si="4"/>
        <v>12.14719962574975</v>
      </c>
      <c r="K6" s="7">
        <f t="shared" si="5"/>
        <v>0</v>
      </c>
      <c r="L6" s="7">
        <f t="shared" si="6"/>
        <v>13</v>
      </c>
      <c r="M6" s="7">
        <f t="shared" si="7"/>
        <v>12</v>
      </c>
      <c r="N6" s="5">
        <v>0.624</v>
      </c>
      <c r="O6" s="12">
        <f t="shared" si="8"/>
        <v>0.625</v>
      </c>
      <c r="P6" s="4"/>
      <c r="Q6" s="3"/>
      <c r="S6" s="20" t="s">
        <v>14</v>
      </c>
      <c r="T6">
        <v>1.191</v>
      </c>
    </row>
    <row r="7" spans="1:20" ht="12.75">
      <c r="A7" s="3" t="s">
        <v>31</v>
      </c>
      <c r="B7" s="4"/>
      <c r="C7" s="3"/>
      <c r="D7" s="3" t="s">
        <v>12</v>
      </c>
      <c r="E7" s="4">
        <v>0.286</v>
      </c>
      <c r="F7" s="4">
        <f t="shared" si="0"/>
        <v>0.6306299989279289</v>
      </c>
      <c r="G7" s="4">
        <f t="shared" si="1"/>
        <v>0.6306299989279289</v>
      </c>
      <c r="H7" s="4">
        <f t="shared" si="2"/>
        <v>10.090079982846863</v>
      </c>
      <c r="I7" s="4">
        <f t="shared" si="3"/>
        <v>0.0900799828468628</v>
      </c>
      <c r="J7" s="4">
        <f t="shared" si="4"/>
        <v>1.4412797255498049</v>
      </c>
      <c r="K7" s="7">
        <f t="shared" si="5"/>
        <v>0</v>
      </c>
      <c r="L7" s="7">
        <f t="shared" si="6"/>
        <v>10</v>
      </c>
      <c r="M7" s="7">
        <f t="shared" si="7"/>
        <v>1</v>
      </c>
      <c r="N7" s="5">
        <v>0.624</v>
      </c>
      <c r="O7" s="12">
        <f t="shared" si="8"/>
        <v>0.4583333333333333</v>
      </c>
      <c r="P7" s="3"/>
      <c r="Q7" s="3"/>
      <c r="S7" s="20" t="s">
        <v>15</v>
      </c>
      <c r="T7">
        <v>0.369</v>
      </c>
    </row>
    <row r="8" spans="1:20" ht="12.75">
      <c r="A8" s="3" t="s">
        <v>32</v>
      </c>
      <c r="B8" s="4"/>
      <c r="C8" s="3"/>
      <c r="D8" s="3" t="s">
        <v>12</v>
      </c>
      <c r="E8" s="4">
        <v>0.298</v>
      </c>
      <c r="F8" s="4">
        <f t="shared" si="0"/>
        <v>0.657089998882947</v>
      </c>
      <c r="G8" s="4">
        <f t="shared" si="1"/>
        <v>0.657089998882947</v>
      </c>
      <c r="H8" s="4">
        <f t="shared" si="2"/>
        <v>10.513439982127151</v>
      </c>
      <c r="I8" s="4">
        <f t="shared" si="3"/>
        <v>0.5134399821271511</v>
      </c>
      <c r="J8" s="4">
        <f t="shared" si="4"/>
        <v>8.215039714034418</v>
      </c>
      <c r="K8" s="7">
        <f t="shared" si="5"/>
        <v>0</v>
      </c>
      <c r="L8" s="7">
        <f t="shared" si="6"/>
        <v>10</v>
      </c>
      <c r="M8" s="7">
        <f t="shared" si="7"/>
        <v>8</v>
      </c>
      <c r="N8" s="5">
        <v>0.624</v>
      </c>
      <c r="O8" s="12">
        <f t="shared" si="8"/>
        <v>0.47756410256410253</v>
      </c>
      <c r="P8" s="3"/>
      <c r="Q8" s="3"/>
      <c r="S8" s="20" t="s">
        <v>18</v>
      </c>
      <c r="T8">
        <v>2.268</v>
      </c>
    </row>
    <row r="9" spans="1:20" ht="12.75">
      <c r="A9" s="3" t="s">
        <v>33</v>
      </c>
      <c r="B9" s="4"/>
      <c r="C9" s="3"/>
      <c r="D9" s="3" t="s">
        <v>12</v>
      </c>
      <c r="E9" s="4">
        <v>0.31</v>
      </c>
      <c r="F9" s="4">
        <f t="shared" si="0"/>
        <v>0.683549998837965</v>
      </c>
      <c r="G9" s="4">
        <f t="shared" si="1"/>
        <v>0.683549998837965</v>
      </c>
      <c r="H9" s="4">
        <f t="shared" si="2"/>
        <v>10.93679998140744</v>
      </c>
      <c r="I9" s="4">
        <f t="shared" si="3"/>
        <v>0.9367999814074395</v>
      </c>
      <c r="J9" s="4">
        <f t="shared" si="4"/>
        <v>14.988799702519032</v>
      </c>
      <c r="K9" s="7">
        <f t="shared" si="5"/>
        <v>0</v>
      </c>
      <c r="L9" s="7">
        <f t="shared" si="6"/>
        <v>10</v>
      </c>
      <c r="M9" s="7">
        <f t="shared" si="7"/>
        <v>15</v>
      </c>
      <c r="N9" s="5">
        <v>0.624</v>
      </c>
      <c r="O9" s="12">
        <f t="shared" si="8"/>
        <v>0.4967948717948718</v>
      </c>
      <c r="P9" s="3"/>
      <c r="Q9" s="3"/>
      <c r="S9" s="20" t="s">
        <v>19</v>
      </c>
      <c r="T9">
        <v>1.021</v>
      </c>
    </row>
    <row r="10" spans="1:20" ht="12.75">
      <c r="A10" s="3" t="s">
        <v>33</v>
      </c>
      <c r="B10" s="4"/>
      <c r="C10" s="3"/>
      <c r="D10" s="3" t="s">
        <v>12</v>
      </c>
      <c r="E10" s="4">
        <v>0.284</v>
      </c>
      <c r="F10" s="4">
        <f t="shared" si="0"/>
        <v>0.6262199989354259</v>
      </c>
      <c r="G10" s="4">
        <f t="shared" si="1"/>
        <v>0.6262199989354259</v>
      </c>
      <c r="H10" s="4">
        <f t="shared" si="2"/>
        <v>10.019519982966814</v>
      </c>
      <c r="I10" s="4">
        <f t="shared" si="3"/>
        <v>0.019519982966814453</v>
      </c>
      <c r="J10" s="4">
        <f t="shared" si="4"/>
        <v>0.31231972746903125</v>
      </c>
      <c r="K10" s="7">
        <f t="shared" si="5"/>
        <v>0</v>
      </c>
      <c r="L10" s="7">
        <f t="shared" si="6"/>
        <v>10</v>
      </c>
      <c r="M10" s="7">
        <f t="shared" si="7"/>
        <v>0</v>
      </c>
      <c r="N10" s="5">
        <v>0.624</v>
      </c>
      <c r="O10" s="12">
        <f t="shared" si="8"/>
        <v>0.45512820512820507</v>
      </c>
      <c r="P10" s="3"/>
      <c r="Q10" s="3"/>
      <c r="S10" s="20" t="s">
        <v>20</v>
      </c>
      <c r="T10">
        <v>1.814</v>
      </c>
    </row>
    <row r="11" spans="1:20" ht="12.75">
      <c r="A11" s="3" t="s">
        <v>34</v>
      </c>
      <c r="B11" s="4"/>
      <c r="C11" s="3"/>
      <c r="D11" s="3" t="s">
        <v>12</v>
      </c>
      <c r="E11" s="4">
        <v>0.502</v>
      </c>
      <c r="F11" s="4">
        <f t="shared" si="0"/>
        <v>1.1069099981182529</v>
      </c>
      <c r="G11" s="4">
        <f t="shared" si="1"/>
        <v>0.10690999811825286</v>
      </c>
      <c r="H11" s="4">
        <f t="shared" si="2"/>
        <v>1.7105599698920457</v>
      </c>
      <c r="I11" s="4">
        <f t="shared" si="3"/>
        <v>0.7105599698920457</v>
      </c>
      <c r="J11" s="4">
        <f t="shared" si="4"/>
        <v>11.368959518272732</v>
      </c>
      <c r="K11" s="7">
        <f t="shared" si="5"/>
        <v>1</v>
      </c>
      <c r="L11" s="7">
        <f t="shared" si="6"/>
        <v>1</v>
      </c>
      <c r="M11" s="7">
        <f t="shared" si="7"/>
        <v>11</v>
      </c>
      <c r="N11" s="5">
        <v>0.624</v>
      </c>
      <c r="O11" s="12">
        <f t="shared" si="8"/>
        <v>0.8044871794871795</v>
      </c>
      <c r="P11" s="3"/>
      <c r="Q11" s="3"/>
      <c r="S11" s="20" t="s">
        <v>21</v>
      </c>
      <c r="T11">
        <v>0.737</v>
      </c>
    </row>
    <row r="12" spans="1:23" ht="12.75">
      <c r="A12" s="3" t="s">
        <v>34</v>
      </c>
      <c r="B12" s="4"/>
      <c r="C12" s="3"/>
      <c r="D12" s="3" t="s">
        <v>12</v>
      </c>
      <c r="E12" s="4">
        <v>0.424</v>
      </c>
      <c r="F12" s="4">
        <f t="shared" si="0"/>
        <v>0.9349199984106359</v>
      </c>
      <c r="G12" s="4">
        <f t="shared" si="1"/>
        <v>0.9349199984106359</v>
      </c>
      <c r="H12" s="4">
        <f t="shared" si="2"/>
        <v>14.958719974570174</v>
      </c>
      <c r="I12" s="4">
        <f t="shared" si="3"/>
        <v>0.9587199745701742</v>
      </c>
      <c r="J12" s="4">
        <f t="shared" si="4"/>
        <v>15.339519593122787</v>
      </c>
      <c r="K12" s="7">
        <f t="shared" si="5"/>
        <v>0</v>
      </c>
      <c r="L12" s="7">
        <f t="shared" si="6"/>
        <v>14</v>
      </c>
      <c r="M12" s="7">
        <f t="shared" si="7"/>
        <v>15</v>
      </c>
      <c r="N12" s="5">
        <v>0.624</v>
      </c>
      <c r="O12" s="12">
        <f t="shared" si="8"/>
        <v>0.6794871794871795</v>
      </c>
      <c r="P12" s="3"/>
      <c r="Q12" s="3"/>
      <c r="S12" s="20" t="s">
        <v>22</v>
      </c>
      <c r="T12">
        <v>0.794</v>
      </c>
      <c r="V12" s="20"/>
      <c r="W12" s="20"/>
    </row>
    <row r="13" spans="1:20" ht="12.75">
      <c r="A13" s="3" t="s">
        <v>38</v>
      </c>
      <c r="B13" s="4"/>
      <c r="C13" s="3"/>
      <c r="D13" s="3" t="s">
        <v>39</v>
      </c>
      <c r="E13" s="4">
        <v>1.78</v>
      </c>
      <c r="F13" s="4">
        <f>E13/0.45351474</f>
        <v>3.92489999332767</v>
      </c>
      <c r="G13" s="4">
        <f>F13-INT(F13)</f>
        <v>0.9248999933276698</v>
      </c>
      <c r="H13" s="4">
        <f>G13*16</f>
        <v>14.798399893242717</v>
      </c>
      <c r="I13" s="4">
        <f>H13-INT(H13)</f>
        <v>0.798399893242717</v>
      </c>
      <c r="J13" s="4">
        <f>I13*16</f>
        <v>12.774398291883472</v>
      </c>
      <c r="K13" s="7">
        <f>INT(F13)</f>
        <v>3</v>
      </c>
      <c r="L13" s="7">
        <f>INT(H13)</f>
        <v>14</v>
      </c>
      <c r="M13" s="7">
        <f>ROUND(J13,0)</f>
        <v>13</v>
      </c>
      <c r="N13" s="5">
        <v>2.041</v>
      </c>
      <c r="O13" s="12">
        <f>SUM(E13/N13)</f>
        <v>0.8721215090641843</v>
      </c>
      <c r="P13" s="3"/>
      <c r="Q13" s="3"/>
      <c r="S13" s="20" t="s">
        <v>23</v>
      </c>
      <c r="T13">
        <v>3.856</v>
      </c>
    </row>
    <row r="14" spans="1:20" ht="12.75">
      <c r="A14" s="3"/>
      <c r="B14" s="4"/>
      <c r="C14" s="3"/>
      <c r="D14" s="3"/>
      <c r="E14" s="4"/>
      <c r="F14" s="4"/>
      <c r="G14" s="4"/>
      <c r="H14" s="4"/>
      <c r="I14" s="4"/>
      <c r="J14" s="4"/>
      <c r="K14" s="7">
        <f>INT(F14)</f>
        <v>0</v>
      </c>
      <c r="L14" s="7">
        <f>INT(H14)</f>
        <v>0</v>
      </c>
      <c r="M14" s="7">
        <f>ROUND(J14,0)</f>
        <v>0</v>
      </c>
      <c r="N14" s="5"/>
      <c r="O14" s="12" t="e">
        <f>SUM(E14/N14)</f>
        <v>#DIV/0!</v>
      </c>
      <c r="P14" s="3" t="s">
        <v>51</v>
      </c>
      <c r="Q14" s="3"/>
      <c r="S14" t="s">
        <v>24</v>
      </c>
      <c r="T14">
        <v>0.624</v>
      </c>
    </row>
    <row r="15" spans="1:20" ht="12.75">
      <c r="A15" s="3"/>
      <c r="B15" s="4"/>
      <c r="C15" s="3"/>
      <c r="D15" s="3"/>
      <c r="E15" s="4"/>
      <c r="F15" s="4"/>
      <c r="G15" s="4"/>
      <c r="H15" s="4"/>
      <c r="I15" s="4"/>
      <c r="J15" s="4"/>
      <c r="K15" s="7">
        <f>INT(F15)</f>
        <v>0</v>
      </c>
      <c r="L15" s="7">
        <f>INT(H15)</f>
        <v>0</v>
      </c>
      <c r="M15" s="7">
        <f>ROUND(J15,0)</f>
        <v>0</v>
      </c>
      <c r="N15" s="5"/>
      <c r="O15" s="12" t="e">
        <f>SUM(E15/N15)</f>
        <v>#DIV/0!</v>
      </c>
      <c r="P15" s="3" t="s">
        <v>54</v>
      </c>
      <c r="Q15" s="3">
        <v>612.533</v>
      </c>
      <c r="S15" t="s">
        <v>25</v>
      </c>
      <c r="T15">
        <v>0.34</v>
      </c>
    </row>
    <row r="16" spans="1:20" ht="12.75">
      <c r="A16" s="3"/>
      <c r="B16" s="4"/>
      <c r="C16" s="3"/>
      <c r="D16" s="3"/>
      <c r="E16" s="4"/>
      <c r="F16" s="4">
        <f aca="true" t="shared" si="9" ref="F16:F41">E16/0.45351474</f>
        <v>0</v>
      </c>
      <c r="G16" s="4">
        <f aca="true" t="shared" si="10" ref="G16:G41">F16-INT(F16)</f>
        <v>0</v>
      </c>
      <c r="H16" s="4">
        <f aca="true" t="shared" si="11" ref="H16:H41">G16*16</f>
        <v>0</v>
      </c>
      <c r="I16" s="4">
        <f aca="true" t="shared" si="12" ref="I16:I41">H16-INT(H16)</f>
        <v>0</v>
      </c>
      <c r="J16" s="4">
        <f aca="true" t="shared" si="13" ref="J16:J41">I16*16</f>
        <v>0</v>
      </c>
      <c r="K16" s="7">
        <f aca="true" t="shared" si="14" ref="K16:K41">INT(F16)</f>
        <v>0</v>
      </c>
      <c r="L16" s="7">
        <f aca="true" t="shared" si="15" ref="L16:L41">INT(H16)</f>
        <v>0</v>
      </c>
      <c r="M16" s="7">
        <f aca="true" t="shared" si="16" ref="M16:M41">ROUND(J16,0)</f>
        <v>0</v>
      </c>
      <c r="N16" s="5"/>
      <c r="O16" s="12" t="e">
        <f aca="true" t="shared" si="17" ref="O16:O41">SUM(E16/N16)</f>
        <v>#DIV/0!</v>
      </c>
      <c r="P16" s="3"/>
      <c r="Q16" s="3"/>
      <c r="S16" t="s">
        <v>26</v>
      </c>
      <c r="T16">
        <v>2.041</v>
      </c>
    </row>
    <row r="17" spans="1:20" ht="12.75">
      <c r="A17" s="3"/>
      <c r="B17" s="4"/>
      <c r="C17" s="3"/>
      <c r="D17" s="3"/>
      <c r="E17" s="4"/>
      <c r="F17" s="4">
        <f t="shared" si="9"/>
        <v>0</v>
      </c>
      <c r="G17" s="4">
        <f t="shared" si="10"/>
        <v>0</v>
      </c>
      <c r="H17" s="4">
        <f t="shared" si="11"/>
        <v>0</v>
      </c>
      <c r="I17" s="4">
        <f t="shared" si="12"/>
        <v>0</v>
      </c>
      <c r="J17" s="4">
        <f t="shared" si="13"/>
        <v>0</v>
      </c>
      <c r="K17" s="7">
        <f t="shared" si="14"/>
        <v>0</v>
      </c>
      <c r="L17" s="7">
        <f t="shared" si="15"/>
        <v>0</v>
      </c>
      <c r="M17" s="7">
        <f t="shared" si="16"/>
        <v>0</v>
      </c>
      <c r="N17" s="5"/>
      <c r="O17" s="12" t="e">
        <f t="shared" si="17"/>
        <v>#DIV/0!</v>
      </c>
      <c r="P17" s="3"/>
      <c r="Q17" s="3"/>
      <c r="S17" s="21" t="s">
        <v>27</v>
      </c>
      <c r="T17" s="20">
        <v>3.856</v>
      </c>
    </row>
    <row r="18" spans="1:20" ht="12.75">
      <c r="A18" s="3"/>
      <c r="B18" s="4"/>
      <c r="C18" s="3"/>
      <c r="D18" s="3"/>
      <c r="E18" s="4"/>
      <c r="F18" s="4">
        <f t="shared" si="9"/>
        <v>0</v>
      </c>
      <c r="G18" s="4">
        <f t="shared" si="10"/>
        <v>0</v>
      </c>
      <c r="H18" s="4">
        <f t="shared" si="11"/>
        <v>0</v>
      </c>
      <c r="I18" s="4">
        <f t="shared" si="12"/>
        <v>0</v>
      </c>
      <c r="J18" s="4">
        <f t="shared" si="13"/>
        <v>0</v>
      </c>
      <c r="K18" s="7">
        <f>INT(F18)</f>
        <v>0</v>
      </c>
      <c r="L18" s="7">
        <f>INT(H18)</f>
        <v>0</v>
      </c>
      <c r="M18" s="7">
        <f>ROUND(J18,0)</f>
        <v>0</v>
      </c>
      <c r="N18" s="5"/>
      <c r="O18" s="12" t="e">
        <f t="shared" si="17"/>
        <v>#DIV/0!</v>
      </c>
      <c r="P18" s="3"/>
      <c r="Q18" s="3"/>
      <c r="S18" s="21" t="s">
        <v>28</v>
      </c>
      <c r="T18" s="20">
        <v>0.454</v>
      </c>
    </row>
    <row r="19" spans="1:23" ht="12.75">
      <c r="A19" s="3"/>
      <c r="B19" s="4"/>
      <c r="C19" s="3"/>
      <c r="D19" s="3"/>
      <c r="E19" s="4"/>
      <c r="F19" s="4">
        <f t="shared" si="9"/>
        <v>0</v>
      </c>
      <c r="G19" s="4">
        <f t="shared" si="10"/>
        <v>0</v>
      </c>
      <c r="H19" s="4">
        <f t="shared" si="11"/>
        <v>0</v>
      </c>
      <c r="I19" s="4">
        <f t="shared" si="12"/>
        <v>0</v>
      </c>
      <c r="J19" s="4">
        <f t="shared" si="13"/>
        <v>0</v>
      </c>
      <c r="K19" s="7">
        <f t="shared" si="14"/>
        <v>0</v>
      </c>
      <c r="L19" s="7">
        <f t="shared" si="15"/>
        <v>0</v>
      </c>
      <c r="M19" s="7">
        <f t="shared" si="16"/>
        <v>0</v>
      </c>
      <c r="N19" s="5"/>
      <c r="O19" s="12" t="e">
        <f>SUM(E19/N19)</f>
        <v>#DIV/0!</v>
      </c>
      <c r="P19" s="3"/>
      <c r="Q19" s="3"/>
      <c r="S19" t="s">
        <v>29</v>
      </c>
      <c r="T19" s="20">
        <v>0.369</v>
      </c>
      <c r="W19" s="24"/>
    </row>
    <row r="20" spans="1:17" ht="12.75">
      <c r="A20" s="3"/>
      <c r="B20" s="4"/>
      <c r="C20" s="3"/>
      <c r="D20" s="3"/>
      <c r="E20" s="4"/>
      <c r="F20" s="4">
        <f t="shared" si="9"/>
        <v>0</v>
      </c>
      <c r="G20" s="4">
        <f t="shared" si="10"/>
        <v>0</v>
      </c>
      <c r="H20" s="4">
        <f t="shared" si="11"/>
        <v>0</v>
      </c>
      <c r="I20" s="4">
        <f t="shared" si="12"/>
        <v>0</v>
      </c>
      <c r="J20" s="4">
        <f t="shared" si="13"/>
        <v>0</v>
      </c>
      <c r="K20" s="7">
        <f t="shared" si="14"/>
        <v>0</v>
      </c>
      <c r="L20" s="7">
        <f t="shared" si="15"/>
        <v>0</v>
      </c>
      <c r="M20" s="7">
        <f t="shared" si="16"/>
        <v>0</v>
      </c>
      <c r="N20" s="5"/>
      <c r="O20" s="12" t="e">
        <f t="shared" si="17"/>
        <v>#DIV/0!</v>
      </c>
      <c r="P20" s="3"/>
      <c r="Q20" s="3"/>
    </row>
    <row r="21" spans="1:20" ht="12.75">
      <c r="A21" s="3"/>
      <c r="B21" s="4"/>
      <c r="C21" s="3"/>
      <c r="D21" s="3"/>
      <c r="E21" s="4"/>
      <c r="F21" s="4">
        <f t="shared" si="9"/>
        <v>0</v>
      </c>
      <c r="G21" s="4">
        <f t="shared" si="10"/>
        <v>0</v>
      </c>
      <c r="H21" s="4">
        <f t="shared" si="11"/>
        <v>0</v>
      </c>
      <c r="I21" s="4">
        <f t="shared" si="12"/>
        <v>0</v>
      </c>
      <c r="J21" s="4">
        <f t="shared" si="13"/>
        <v>0</v>
      </c>
      <c r="K21" s="7">
        <f t="shared" si="14"/>
        <v>0</v>
      </c>
      <c r="L21" s="7">
        <f t="shared" si="15"/>
        <v>0</v>
      </c>
      <c r="M21" s="7">
        <f t="shared" si="16"/>
        <v>0</v>
      </c>
      <c r="N21" s="5"/>
      <c r="O21" s="12" t="e">
        <f t="shared" si="17"/>
        <v>#DIV/0!</v>
      </c>
      <c r="P21" s="3"/>
      <c r="Q21" s="3"/>
      <c r="T21" s="23"/>
    </row>
    <row r="22" spans="1:22" ht="12.75">
      <c r="A22" s="3"/>
      <c r="B22" s="4"/>
      <c r="C22" s="3"/>
      <c r="D22" s="3"/>
      <c r="E22" s="4"/>
      <c r="F22" s="4">
        <f t="shared" si="9"/>
        <v>0</v>
      </c>
      <c r="G22" s="4">
        <f t="shared" si="10"/>
        <v>0</v>
      </c>
      <c r="H22" s="4">
        <f t="shared" si="11"/>
        <v>0</v>
      </c>
      <c r="I22" s="4">
        <f t="shared" si="12"/>
        <v>0</v>
      </c>
      <c r="J22" s="4">
        <f t="shared" si="13"/>
        <v>0</v>
      </c>
      <c r="K22" s="7">
        <f t="shared" si="14"/>
        <v>0</v>
      </c>
      <c r="L22" s="7">
        <f t="shared" si="15"/>
        <v>0</v>
      </c>
      <c r="M22" s="7">
        <f t="shared" si="16"/>
        <v>0</v>
      </c>
      <c r="N22" s="5"/>
      <c r="O22" s="12" t="e">
        <f t="shared" si="17"/>
        <v>#DIV/0!</v>
      </c>
      <c r="P22" s="3"/>
      <c r="Q22" s="3"/>
      <c r="T22" s="20"/>
      <c r="V22" s="20"/>
    </row>
    <row r="23" spans="1:20" ht="12.75">
      <c r="A23" s="3"/>
      <c r="B23" s="4"/>
      <c r="C23" s="3"/>
      <c r="D23" s="3"/>
      <c r="E23" s="4"/>
      <c r="F23" s="4">
        <f t="shared" si="9"/>
        <v>0</v>
      </c>
      <c r="G23" s="4">
        <f t="shared" si="10"/>
        <v>0</v>
      </c>
      <c r="H23" s="4">
        <f t="shared" si="11"/>
        <v>0</v>
      </c>
      <c r="I23" s="4">
        <f t="shared" si="12"/>
        <v>0</v>
      </c>
      <c r="J23" s="4">
        <f t="shared" si="13"/>
        <v>0</v>
      </c>
      <c r="K23" s="7">
        <f t="shared" si="14"/>
        <v>0</v>
      </c>
      <c r="L23" s="7">
        <f t="shared" si="15"/>
        <v>0</v>
      </c>
      <c r="M23" s="7">
        <f t="shared" si="16"/>
        <v>0</v>
      </c>
      <c r="N23" s="5"/>
      <c r="O23" s="12" t="e">
        <f t="shared" si="17"/>
        <v>#DIV/0!</v>
      </c>
      <c r="P23" s="3"/>
      <c r="Q23" s="3"/>
      <c r="T23" s="23"/>
    </row>
    <row r="24" spans="1:22" ht="12.75">
      <c r="A24" s="3"/>
      <c r="B24" s="4"/>
      <c r="C24" s="3"/>
      <c r="D24" s="3"/>
      <c r="E24" s="4"/>
      <c r="F24" s="4">
        <f t="shared" si="9"/>
        <v>0</v>
      </c>
      <c r="G24" s="4">
        <f t="shared" si="10"/>
        <v>0</v>
      </c>
      <c r="H24" s="4">
        <f t="shared" si="11"/>
        <v>0</v>
      </c>
      <c r="I24" s="4">
        <f t="shared" si="12"/>
        <v>0</v>
      </c>
      <c r="J24" s="4">
        <f t="shared" si="13"/>
        <v>0</v>
      </c>
      <c r="K24" s="7">
        <f t="shared" si="14"/>
        <v>0</v>
      </c>
      <c r="L24" s="7">
        <f t="shared" si="15"/>
        <v>0</v>
      </c>
      <c r="M24" s="7">
        <f t="shared" si="16"/>
        <v>0</v>
      </c>
      <c r="N24" s="5"/>
      <c r="O24" s="12" t="e">
        <f t="shared" si="17"/>
        <v>#DIV/0!</v>
      </c>
      <c r="P24" s="3"/>
      <c r="Q24" s="3"/>
      <c r="T24" s="20"/>
      <c r="V24" s="20"/>
    </row>
    <row r="25" spans="1:17" ht="12.75">
      <c r="A25" s="3"/>
      <c r="B25" s="4"/>
      <c r="C25" s="3"/>
      <c r="D25" s="3"/>
      <c r="E25" s="4"/>
      <c r="F25" s="4">
        <f t="shared" si="9"/>
        <v>0</v>
      </c>
      <c r="G25" s="4">
        <f t="shared" si="10"/>
        <v>0</v>
      </c>
      <c r="H25" s="4">
        <f t="shared" si="11"/>
        <v>0</v>
      </c>
      <c r="I25" s="4">
        <f t="shared" si="12"/>
        <v>0</v>
      </c>
      <c r="J25" s="4">
        <f t="shared" si="13"/>
        <v>0</v>
      </c>
      <c r="K25" s="7">
        <f t="shared" si="14"/>
        <v>0</v>
      </c>
      <c r="L25" s="7">
        <f t="shared" si="15"/>
        <v>0</v>
      </c>
      <c r="M25" s="7">
        <f t="shared" si="16"/>
        <v>0</v>
      </c>
      <c r="N25" s="5"/>
      <c r="O25" s="12" t="e">
        <f t="shared" si="17"/>
        <v>#DIV/0!</v>
      </c>
      <c r="P25" s="3"/>
      <c r="Q25" s="3"/>
    </row>
    <row r="26" spans="1:17" ht="12.75">
      <c r="A26" s="3"/>
      <c r="B26" s="4"/>
      <c r="C26" s="3"/>
      <c r="D26" s="3"/>
      <c r="E26" s="4"/>
      <c r="F26" s="4">
        <f t="shared" si="9"/>
        <v>0</v>
      </c>
      <c r="G26" s="4">
        <f t="shared" si="10"/>
        <v>0</v>
      </c>
      <c r="H26" s="4">
        <f t="shared" si="11"/>
        <v>0</v>
      </c>
      <c r="I26" s="4">
        <f t="shared" si="12"/>
        <v>0</v>
      </c>
      <c r="J26" s="4">
        <f t="shared" si="13"/>
        <v>0</v>
      </c>
      <c r="K26" s="7">
        <f t="shared" si="14"/>
        <v>0</v>
      </c>
      <c r="L26" s="7">
        <f t="shared" si="15"/>
        <v>0</v>
      </c>
      <c r="M26" s="7">
        <f t="shared" si="16"/>
        <v>0</v>
      </c>
      <c r="N26" s="5"/>
      <c r="O26" s="12" t="e">
        <f t="shared" si="17"/>
        <v>#DIV/0!</v>
      </c>
      <c r="P26" s="3"/>
      <c r="Q26" s="3"/>
    </row>
    <row r="27" spans="1:17" ht="12.75">
      <c r="A27" s="3"/>
      <c r="B27" s="4"/>
      <c r="C27" s="3"/>
      <c r="D27" s="3"/>
      <c r="E27" s="4"/>
      <c r="F27" s="4"/>
      <c r="G27" s="4"/>
      <c r="H27" s="4"/>
      <c r="I27" s="4"/>
      <c r="J27" s="4"/>
      <c r="K27" s="7">
        <f>INT(F27)</f>
        <v>0</v>
      </c>
      <c r="L27" s="7">
        <f>INT(H27)</f>
        <v>0</v>
      </c>
      <c r="M27" s="7">
        <f>ROUND(J27,0)</f>
        <v>0</v>
      </c>
      <c r="N27" s="5"/>
      <c r="O27" s="12" t="e">
        <f>SUM(E27/N27)</f>
        <v>#DIV/0!</v>
      </c>
      <c r="P27" s="3"/>
      <c r="Q27" s="3"/>
    </row>
    <row r="28" spans="1:17" ht="12.75">
      <c r="A28" s="3"/>
      <c r="B28" s="4"/>
      <c r="C28" s="3"/>
      <c r="D28" s="3"/>
      <c r="E28" s="4"/>
      <c r="F28" s="4">
        <f t="shared" si="9"/>
        <v>0</v>
      </c>
      <c r="G28" s="4">
        <f t="shared" si="10"/>
        <v>0</v>
      </c>
      <c r="H28" s="4">
        <f t="shared" si="11"/>
        <v>0</v>
      </c>
      <c r="I28" s="4">
        <f t="shared" si="12"/>
        <v>0</v>
      </c>
      <c r="J28" s="4">
        <f t="shared" si="13"/>
        <v>0</v>
      </c>
      <c r="K28" s="7">
        <f t="shared" si="14"/>
        <v>0</v>
      </c>
      <c r="L28" s="7">
        <f t="shared" si="15"/>
        <v>0</v>
      </c>
      <c r="M28" s="7">
        <f t="shared" si="16"/>
        <v>0</v>
      </c>
      <c r="N28" s="5"/>
      <c r="O28" s="12" t="e">
        <f t="shared" si="17"/>
        <v>#DIV/0!</v>
      </c>
      <c r="P28" s="3"/>
      <c r="Q28" s="3"/>
    </row>
    <row r="29" spans="1:17" ht="12.75">
      <c r="A29" s="3"/>
      <c r="B29" s="4"/>
      <c r="C29" s="3"/>
      <c r="D29" s="3"/>
      <c r="E29" s="4"/>
      <c r="F29" s="4">
        <f t="shared" si="9"/>
        <v>0</v>
      </c>
      <c r="G29" s="4">
        <f t="shared" si="10"/>
        <v>0</v>
      </c>
      <c r="H29" s="4">
        <f t="shared" si="11"/>
        <v>0</v>
      </c>
      <c r="I29" s="4">
        <f t="shared" si="12"/>
        <v>0</v>
      </c>
      <c r="J29" s="4">
        <f t="shared" si="13"/>
        <v>0</v>
      </c>
      <c r="K29" s="7">
        <f t="shared" si="14"/>
        <v>0</v>
      </c>
      <c r="L29" s="7">
        <f t="shared" si="15"/>
        <v>0</v>
      </c>
      <c r="M29" s="7">
        <f t="shared" si="16"/>
        <v>0</v>
      </c>
      <c r="N29" s="5"/>
      <c r="O29" s="12" t="e">
        <f t="shared" si="17"/>
        <v>#DIV/0!</v>
      </c>
      <c r="P29" s="3"/>
      <c r="Q29" s="3"/>
    </row>
    <row r="30" spans="1:17" ht="12.75">
      <c r="A30" s="3"/>
      <c r="B30" s="4"/>
      <c r="C30" s="3"/>
      <c r="D30" s="3"/>
      <c r="E30" s="4"/>
      <c r="F30" s="4">
        <f t="shared" si="9"/>
        <v>0</v>
      </c>
      <c r="G30" s="4">
        <f t="shared" si="10"/>
        <v>0</v>
      </c>
      <c r="H30" s="4">
        <f t="shared" si="11"/>
        <v>0</v>
      </c>
      <c r="I30" s="4">
        <f t="shared" si="12"/>
        <v>0</v>
      </c>
      <c r="J30" s="4">
        <f t="shared" si="13"/>
        <v>0</v>
      </c>
      <c r="K30" s="7">
        <f t="shared" si="14"/>
        <v>0</v>
      </c>
      <c r="L30" s="7">
        <f t="shared" si="15"/>
        <v>0</v>
      </c>
      <c r="M30" s="7">
        <f t="shared" si="16"/>
        <v>0</v>
      </c>
      <c r="N30" s="5"/>
      <c r="O30" s="12" t="e">
        <f t="shared" si="17"/>
        <v>#DIV/0!</v>
      </c>
      <c r="P30" s="3"/>
      <c r="Q30" s="3"/>
    </row>
    <row r="31" spans="1:17" ht="12.75">
      <c r="A31" s="3"/>
      <c r="B31" s="4"/>
      <c r="C31" s="3"/>
      <c r="D31" s="3"/>
      <c r="E31" s="4"/>
      <c r="F31" s="4">
        <f t="shared" si="9"/>
        <v>0</v>
      </c>
      <c r="G31" s="4">
        <f t="shared" si="10"/>
        <v>0</v>
      </c>
      <c r="H31" s="4">
        <f t="shared" si="11"/>
        <v>0</v>
      </c>
      <c r="I31" s="4">
        <f t="shared" si="12"/>
        <v>0</v>
      </c>
      <c r="J31" s="4">
        <f t="shared" si="13"/>
        <v>0</v>
      </c>
      <c r="K31" s="7">
        <f t="shared" si="14"/>
        <v>0</v>
      </c>
      <c r="L31" s="7">
        <f t="shared" si="15"/>
        <v>0</v>
      </c>
      <c r="M31" s="7">
        <f t="shared" si="16"/>
        <v>0</v>
      </c>
      <c r="N31" s="5"/>
      <c r="O31" s="12" t="e">
        <f t="shared" si="17"/>
        <v>#DIV/0!</v>
      </c>
      <c r="P31" s="3"/>
      <c r="Q31" s="3"/>
    </row>
    <row r="32" spans="1:17" ht="12.75">
      <c r="A32" s="3"/>
      <c r="B32" s="4"/>
      <c r="C32" s="3"/>
      <c r="D32" s="3"/>
      <c r="E32" s="4"/>
      <c r="F32" s="4">
        <f t="shared" si="9"/>
        <v>0</v>
      </c>
      <c r="G32" s="4">
        <f t="shared" si="10"/>
        <v>0</v>
      </c>
      <c r="H32" s="4">
        <f t="shared" si="11"/>
        <v>0</v>
      </c>
      <c r="I32" s="4">
        <f t="shared" si="12"/>
        <v>0</v>
      </c>
      <c r="J32" s="4">
        <f t="shared" si="13"/>
        <v>0</v>
      </c>
      <c r="K32" s="7">
        <f t="shared" si="14"/>
        <v>0</v>
      </c>
      <c r="L32" s="7">
        <f t="shared" si="15"/>
        <v>0</v>
      </c>
      <c r="M32" s="7">
        <f t="shared" si="16"/>
        <v>0</v>
      </c>
      <c r="N32" s="5"/>
      <c r="O32" s="12" t="e">
        <f t="shared" si="17"/>
        <v>#DIV/0!</v>
      </c>
      <c r="P32" s="3"/>
      <c r="Q32" s="3"/>
    </row>
    <row r="33" spans="1:17" ht="12.75">
      <c r="A33" s="3"/>
      <c r="B33" s="4"/>
      <c r="C33" s="3"/>
      <c r="D33" s="3"/>
      <c r="E33" s="4"/>
      <c r="F33" s="4">
        <f t="shared" si="9"/>
        <v>0</v>
      </c>
      <c r="G33" s="4">
        <f t="shared" si="10"/>
        <v>0</v>
      </c>
      <c r="H33" s="4">
        <f t="shared" si="11"/>
        <v>0</v>
      </c>
      <c r="I33" s="4">
        <f t="shared" si="12"/>
        <v>0</v>
      </c>
      <c r="J33" s="4">
        <f t="shared" si="13"/>
        <v>0</v>
      </c>
      <c r="K33" s="7">
        <f t="shared" si="14"/>
        <v>0</v>
      </c>
      <c r="L33" s="7">
        <f t="shared" si="15"/>
        <v>0</v>
      </c>
      <c r="M33" s="7">
        <f t="shared" si="16"/>
        <v>0</v>
      </c>
      <c r="N33" s="5"/>
      <c r="O33" s="12" t="e">
        <f t="shared" si="17"/>
        <v>#DIV/0!</v>
      </c>
      <c r="P33" s="3"/>
      <c r="Q33" s="3"/>
    </row>
    <row r="34" spans="1:17" ht="12.75">
      <c r="A34" s="3"/>
      <c r="B34" s="4"/>
      <c r="C34" s="3"/>
      <c r="D34" s="3"/>
      <c r="E34" s="4"/>
      <c r="F34" s="4">
        <f t="shared" si="9"/>
        <v>0</v>
      </c>
      <c r="G34" s="4">
        <f t="shared" si="10"/>
        <v>0</v>
      </c>
      <c r="H34" s="4">
        <f t="shared" si="11"/>
        <v>0</v>
      </c>
      <c r="I34" s="4">
        <f t="shared" si="12"/>
        <v>0</v>
      </c>
      <c r="J34" s="4">
        <f t="shared" si="13"/>
        <v>0</v>
      </c>
      <c r="K34" s="7">
        <f t="shared" si="14"/>
        <v>0</v>
      </c>
      <c r="L34" s="7">
        <f t="shared" si="15"/>
        <v>0</v>
      </c>
      <c r="M34" s="7">
        <f t="shared" si="16"/>
        <v>0</v>
      </c>
      <c r="N34" s="5"/>
      <c r="O34" s="12" t="e">
        <f t="shared" si="17"/>
        <v>#DIV/0!</v>
      </c>
      <c r="P34" s="3"/>
      <c r="Q34" s="3"/>
    </row>
    <row r="35" spans="1:17" ht="12.75">
      <c r="A35" s="3"/>
      <c r="B35" s="4"/>
      <c r="C35" s="3"/>
      <c r="D35" s="3"/>
      <c r="E35" s="4"/>
      <c r="F35" s="4">
        <f t="shared" si="9"/>
        <v>0</v>
      </c>
      <c r="G35" s="4">
        <f t="shared" si="10"/>
        <v>0</v>
      </c>
      <c r="H35" s="4">
        <f t="shared" si="11"/>
        <v>0</v>
      </c>
      <c r="I35" s="4">
        <f t="shared" si="12"/>
        <v>0</v>
      </c>
      <c r="J35" s="4">
        <f t="shared" si="13"/>
        <v>0</v>
      </c>
      <c r="K35" s="7">
        <f t="shared" si="14"/>
        <v>0</v>
      </c>
      <c r="L35" s="7">
        <f t="shared" si="15"/>
        <v>0</v>
      </c>
      <c r="M35" s="7">
        <f t="shared" si="16"/>
        <v>0</v>
      </c>
      <c r="N35" s="5"/>
      <c r="O35" s="12" t="e">
        <f t="shared" si="17"/>
        <v>#DIV/0!</v>
      </c>
      <c r="P35" s="3"/>
      <c r="Q35" s="3"/>
    </row>
    <row r="36" spans="1:17" ht="12.75">
      <c r="A36" s="3"/>
      <c r="B36" s="4"/>
      <c r="C36" s="3"/>
      <c r="D36" s="3"/>
      <c r="E36" s="4"/>
      <c r="F36" s="4">
        <f t="shared" si="9"/>
        <v>0</v>
      </c>
      <c r="G36" s="4">
        <f t="shared" si="10"/>
        <v>0</v>
      </c>
      <c r="H36" s="4">
        <f t="shared" si="11"/>
        <v>0</v>
      </c>
      <c r="I36" s="4">
        <f t="shared" si="12"/>
        <v>0</v>
      </c>
      <c r="J36" s="4">
        <f t="shared" si="13"/>
        <v>0</v>
      </c>
      <c r="K36" s="7">
        <f t="shared" si="14"/>
        <v>0</v>
      </c>
      <c r="L36" s="7">
        <f t="shared" si="15"/>
        <v>0</v>
      </c>
      <c r="M36" s="7">
        <f t="shared" si="16"/>
        <v>0</v>
      </c>
      <c r="N36" s="5"/>
      <c r="O36" s="12" t="e">
        <f t="shared" si="17"/>
        <v>#DIV/0!</v>
      </c>
      <c r="P36" s="3"/>
      <c r="Q36" s="3"/>
    </row>
    <row r="37" spans="1:17" ht="12.75">
      <c r="A37" s="3"/>
      <c r="B37" s="4"/>
      <c r="C37" s="3"/>
      <c r="D37" s="3"/>
      <c r="E37" s="4"/>
      <c r="F37" s="4">
        <f t="shared" si="9"/>
        <v>0</v>
      </c>
      <c r="G37" s="4">
        <f t="shared" si="10"/>
        <v>0</v>
      </c>
      <c r="H37" s="4">
        <f t="shared" si="11"/>
        <v>0</v>
      </c>
      <c r="I37" s="4">
        <f t="shared" si="12"/>
        <v>0</v>
      </c>
      <c r="J37" s="4">
        <f t="shared" si="13"/>
        <v>0</v>
      </c>
      <c r="K37" s="7">
        <f t="shared" si="14"/>
        <v>0</v>
      </c>
      <c r="L37" s="7">
        <f t="shared" si="15"/>
        <v>0</v>
      </c>
      <c r="M37" s="7">
        <f t="shared" si="16"/>
        <v>0</v>
      </c>
      <c r="N37" s="5"/>
      <c r="O37" s="12" t="e">
        <f t="shared" si="17"/>
        <v>#DIV/0!</v>
      </c>
      <c r="P37" s="3"/>
      <c r="Q37" s="3"/>
    </row>
    <row r="38" spans="1:17" ht="12.75">
      <c r="A38" s="3"/>
      <c r="B38" s="4"/>
      <c r="C38" s="3"/>
      <c r="D38" s="3"/>
      <c r="E38" s="4"/>
      <c r="F38" s="4">
        <f t="shared" si="9"/>
        <v>0</v>
      </c>
      <c r="G38" s="4">
        <f t="shared" si="10"/>
        <v>0</v>
      </c>
      <c r="H38" s="4">
        <f t="shared" si="11"/>
        <v>0</v>
      </c>
      <c r="I38" s="4">
        <f t="shared" si="12"/>
        <v>0</v>
      </c>
      <c r="J38" s="4">
        <f t="shared" si="13"/>
        <v>0</v>
      </c>
      <c r="K38" s="7">
        <f t="shared" si="14"/>
        <v>0</v>
      </c>
      <c r="L38" s="7">
        <f t="shared" si="15"/>
        <v>0</v>
      </c>
      <c r="M38" s="7">
        <f t="shared" si="16"/>
        <v>0</v>
      </c>
      <c r="N38" s="5"/>
      <c r="O38" s="12" t="e">
        <f t="shared" si="17"/>
        <v>#DIV/0!</v>
      </c>
      <c r="P38" s="3"/>
      <c r="Q38" s="3"/>
    </row>
    <row r="39" spans="1:17" ht="12.75">
      <c r="A39" s="3"/>
      <c r="B39" s="4"/>
      <c r="C39" s="3"/>
      <c r="D39" s="3"/>
      <c r="E39" s="4"/>
      <c r="F39" s="4">
        <f t="shared" si="9"/>
        <v>0</v>
      </c>
      <c r="G39" s="4">
        <f t="shared" si="10"/>
        <v>0</v>
      </c>
      <c r="H39" s="4">
        <f t="shared" si="11"/>
        <v>0</v>
      </c>
      <c r="I39" s="4">
        <f t="shared" si="12"/>
        <v>0</v>
      </c>
      <c r="J39" s="4">
        <f t="shared" si="13"/>
        <v>0</v>
      </c>
      <c r="K39" s="7">
        <f t="shared" si="14"/>
        <v>0</v>
      </c>
      <c r="L39" s="7">
        <f t="shared" si="15"/>
        <v>0</v>
      </c>
      <c r="M39" s="7">
        <f t="shared" si="16"/>
        <v>0</v>
      </c>
      <c r="N39" s="5"/>
      <c r="O39" s="12" t="e">
        <f t="shared" si="17"/>
        <v>#DIV/0!</v>
      </c>
      <c r="P39" s="3"/>
      <c r="Q39" s="3"/>
    </row>
    <row r="40" spans="1:17" ht="12.75">
      <c r="A40" s="3"/>
      <c r="B40" s="4"/>
      <c r="C40" s="3"/>
      <c r="D40" s="3"/>
      <c r="E40" s="4"/>
      <c r="F40" s="4">
        <f t="shared" si="9"/>
        <v>0</v>
      </c>
      <c r="G40" s="4">
        <f t="shared" si="10"/>
        <v>0</v>
      </c>
      <c r="H40" s="4">
        <f t="shared" si="11"/>
        <v>0</v>
      </c>
      <c r="I40" s="4">
        <f t="shared" si="12"/>
        <v>0</v>
      </c>
      <c r="J40" s="4">
        <f t="shared" si="13"/>
        <v>0</v>
      </c>
      <c r="K40" s="7">
        <f t="shared" si="14"/>
        <v>0</v>
      </c>
      <c r="L40" s="7">
        <f t="shared" si="15"/>
        <v>0</v>
      </c>
      <c r="M40" s="7">
        <f t="shared" si="16"/>
        <v>0</v>
      </c>
      <c r="N40" s="5"/>
      <c r="O40" s="12" t="e">
        <f t="shared" si="17"/>
        <v>#DIV/0!</v>
      </c>
      <c r="P40" s="3"/>
      <c r="Q40" s="3"/>
    </row>
    <row r="41" spans="1:17" ht="12.75">
      <c r="A41" s="3"/>
      <c r="B41" s="4"/>
      <c r="C41" s="3"/>
      <c r="D41" s="3"/>
      <c r="E41" s="4"/>
      <c r="F41" s="4">
        <f t="shared" si="9"/>
        <v>0</v>
      </c>
      <c r="G41" s="4">
        <f t="shared" si="10"/>
        <v>0</v>
      </c>
      <c r="H41" s="4">
        <f t="shared" si="11"/>
        <v>0</v>
      </c>
      <c r="I41" s="4">
        <f t="shared" si="12"/>
        <v>0</v>
      </c>
      <c r="J41" s="4">
        <f t="shared" si="13"/>
        <v>0</v>
      </c>
      <c r="K41" s="7">
        <f t="shared" si="14"/>
        <v>0</v>
      </c>
      <c r="L41" s="7">
        <f t="shared" si="15"/>
        <v>0</v>
      </c>
      <c r="M41" s="7">
        <f t="shared" si="16"/>
        <v>0</v>
      </c>
      <c r="N41" s="5"/>
      <c r="O41" s="12" t="e">
        <f t="shared" si="17"/>
        <v>#DIV/0!</v>
      </c>
      <c r="P41" s="3"/>
      <c r="Q41" s="3"/>
    </row>
  </sheetData>
  <sheetProtection/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23.00390625" style="0" customWidth="1"/>
    <col min="2" max="2" width="12.28125" style="1" customWidth="1"/>
    <col min="3" max="3" width="15.00390625" style="0" customWidth="1"/>
    <col min="4" max="4" width="18.8515625" style="0" customWidth="1"/>
    <col min="5" max="5" width="9.140625" style="1" customWidth="1"/>
    <col min="6" max="10" width="9.140625" style="1" hidden="1" customWidth="1"/>
    <col min="11" max="13" width="9.140625" style="1" customWidth="1"/>
    <col min="14" max="14" width="11.140625" style="2" customWidth="1"/>
    <col min="15" max="15" width="11.7109375" style="13" customWidth="1"/>
    <col min="19" max="19" width="10.28125" style="0" bestFit="1" customWidth="1"/>
    <col min="20" max="20" width="9.8515625" style="0" customWidth="1"/>
  </cols>
  <sheetData>
    <row r="1" spans="2:15" s="14" customFormat="1" ht="36" customHeight="1">
      <c r="B1" s="16"/>
      <c r="D1" s="15" t="s">
        <v>16</v>
      </c>
      <c r="E1" s="16"/>
      <c r="F1" s="16"/>
      <c r="G1" s="16"/>
      <c r="H1" s="16"/>
      <c r="I1" s="16"/>
      <c r="J1" s="16"/>
      <c r="K1" s="16"/>
      <c r="L1" s="16"/>
      <c r="M1" s="16"/>
      <c r="N1" s="17"/>
      <c r="O1" s="18"/>
    </row>
    <row r="2" spans="1:17" s="6" customFormat="1" ht="15">
      <c r="A2" s="8"/>
      <c r="B2" s="9"/>
      <c r="C2" s="8"/>
      <c r="D2" s="8"/>
      <c r="E2" s="9" t="s">
        <v>4</v>
      </c>
      <c r="F2" s="9"/>
      <c r="G2" s="9"/>
      <c r="H2" s="9"/>
      <c r="I2" s="9"/>
      <c r="J2" s="9"/>
      <c r="K2" s="9"/>
      <c r="L2" s="9"/>
      <c r="M2" s="9"/>
      <c r="N2" s="10" t="s">
        <v>4</v>
      </c>
      <c r="O2" s="11"/>
      <c r="P2" s="8"/>
      <c r="Q2" s="8"/>
    </row>
    <row r="3" spans="1:21" s="6" customFormat="1" ht="15">
      <c r="A3" s="8" t="s">
        <v>0</v>
      </c>
      <c r="B3" s="9" t="s">
        <v>11</v>
      </c>
      <c r="C3" s="8" t="s">
        <v>1</v>
      </c>
      <c r="D3" s="8" t="s">
        <v>2</v>
      </c>
      <c r="E3" s="9" t="s">
        <v>3</v>
      </c>
      <c r="F3" s="9"/>
      <c r="G3" s="9"/>
      <c r="H3" s="9"/>
      <c r="I3" s="9"/>
      <c r="J3" s="9"/>
      <c r="K3" s="9" t="s">
        <v>5</v>
      </c>
      <c r="L3" s="9" t="s">
        <v>6</v>
      </c>
      <c r="M3" s="9" t="s">
        <v>7</v>
      </c>
      <c r="N3" s="10" t="s">
        <v>8</v>
      </c>
      <c r="O3" s="11" t="s">
        <v>9</v>
      </c>
      <c r="P3" s="8"/>
      <c r="Q3" s="8" t="s">
        <v>10</v>
      </c>
      <c r="S3" s="19" t="s">
        <v>2</v>
      </c>
      <c r="T3" s="19" t="s">
        <v>17</v>
      </c>
      <c r="U3" s="19"/>
    </row>
    <row r="4" spans="1:20" ht="12.75">
      <c r="A4" s="25" t="s">
        <v>35</v>
      </c>
      <c r="B4" s="4"/>
      <c r="C4" s="25"/>
      <c r="D4" s="3" t="s">
        <v>36</v>
      </c>
      <c r="E4" s="4">
        <v>16.1</v>
      </c>
      <c r="F4" s="4">
        <f aca="true" t="shared" si="0" ref="F4:F11">E4/0.45351474</f>
        <v>35.50049993964915</v>
      </c>
      <c r="G4" s="4">
        <f aca="true" t="shared" si="1" ref="G4:G11">F4-INT(F4)</f>
        <v>0.5004999396491527</v>
      </c>
      <c r="H4" s="4">
        <f aca="true" t="shared" si="2" ref="H4:H11">G4*16</f>
        <v>8.007999034386444</v>
      </c>
      <c r="I4" s="4">
        <f aca="true" t="shared" si="3" ref="I4:I11">H4-INT(H4)</f>
        <v>0.007999034386443782</v>
      </c>
      <c r="J4" s="4">
        <f aca="true" t="shared" si="4" ref="J4:J11">I4*16</f>
        <v>0.1279845501831005</v>
      </c>
      <c r="K4" s="7">
        <f aca="true" t="shared" si="5" ref="K4:K11">INT(F4)</f>
        <v>35</v>
      </c>
      <c r="L4" s="7">
        <f aca="true" t="shared" si="6" ref="L4:L11">INT(H4)</f>
        <v>8</v>
      </c>
      <c r="M4" s="7">
        <f aca="true" t="shared" si="7" ref="M4:M11">ROUND(J4,0)</f>
        <v>0</v>
      </c>
      <c r="N4" s="5">
        <v>11.34</v>
      </c>
      <c r="O4" s="12">
        <f aca="true" t="shared" si="8" ref="O4:O11">SUM(E4/N4)</f>
        <v>1.4197530864197532</v>
      </c>
      <c r="P4" s="4"/>
      <c r="Q4" s="3"/>
      <c r="S4" t="s">
        <v>12</v>
      </c>
      <c r="T4">
        <v>0.624</v>
      </c>
    </row>
    <row r="5" spans="1:20" ht="12.75">
      <c r="A5" s="25" t="s">
        <v>37</v>
      </c>
      <c r="B5" s="4"/>
      <c r="C5" s="25"/>
      <c r="D5" s="3" t="s">
        <v>12</v>
      </c>
      <c r="E5" s="4">
        <v>0.34</v>
      </c>
      <c r="F5" s="4">
        <f t="shared" si="0"/>
        <v>0.74969999872551</v>
      </c>
      <c r="G5" s="4">
        <f t="shared" si="1"/>
        <v>0.74969999872551</v>
      </c>
      <c r="H5" s="4">
        <f t="shared" si="2"/>
        <v>11.99519997960816</v>
      </c>
      <c r="I5" s="4">
        <f t="shared" si="3"/>
        <v>0.9951999796081594</v>
      </c>
      <c r="J5" s="4">
        <f t="shared" si="4"/>
        <v>15.92319967373055</v>
      </c>
      <c r="K5" s="7">
        <f t="shared" si="5"/>
        <v>0</v>
      </c>
      <c r="L5" s="7">
        <f t="shared" si="6"/>
        <v>11</v>
      </c>
      <c r="M5" s="7">
        <f t="shared" si="7"/>
        <v>16</v>
      </c>
      <c r="N5" s="5">
        <v>0.624</v>
      </c>
      <c r="O5" s="12">
        <f t="shared" si="8"/>
        <v>0.5448717948717949</v>
      </c>
      <c r="P5" s="4"/>
      <c r="Q5" s="3"/>
      <c r="S5" s="20" t="s">
        <v>13</v>
      </c>
      <c r="T5">
        <v>0.567</v>
      </c>
    </row>
    <row r="6" spans="1:20" ht="12.75">
      <c r="A6" s="25" t="s">
        <v>37</v>
      </c>
      <c r="B6" s="4"/>
      <c r="C6" s="25"/>
      <c r="D6" s="3" t="s">
        <v>12</v>
      </c>
      <c r="E6" s="4">
        <v>0.312</v>
      </c>
      <c r="F6" s="4">
        <f t="shared" si="0"/>
        <v>0.687959998830468</v>
      </c>
      <c r="G6" s="4">
        <f t="shared" si="1"/>
        <v>0.687959998830468</v>
      </c>
      <c r="H6" s="4">
        <f t="shared" si="2"/>
        <v>11.007359981287488</v>
      </c>
      <c r="I6" s="4">
        <f t="shared" si="3"/>
        <v>0.007359981287487827</v>
      </c>
      <c r="J6" s="4">
        <f t="shared" si="4"/>
        <v>0.11775970059980523</v>
      </c>
      <c r="K6" s="7">
        <f t="shared" si="5"/>
        <v>0</v>
      </c>
      <c r="L6" s="7">
        <f t="shared" si="6"/>
        <v>11</v>
      </c>
      <c r="M6" s="7">
        <f t="shared" si="7"/>
        <v>0</v>
      </c>
      <c r="N6" s="5">
        <v>0.624</v>
      </c>
      <c r="O6" s="12">
        <f t="shared" si="8"/>
        <v>0.5</v>
      </c>
      <c r="P6" s="4"/>
      <c r="Q6" s="3"/>
      <c r="S6" s="20" t="s">
        <v>14</v>
      </c>
      <c r="T6">
        <v>1.191</v>
      </c>
    </row>
    <row r="7" spans="1:20" ht="12.75">
      <c r="A7" s="25" t="s">
        <v>40</v>
      </c>
      <c r="B7" s="4"/>
      <c r="C7" s="25"/>
      <c r="D7" s="3" t="s">
        <v>41</v>
      </c>
      <c r="E7" s="4">
        <v>3.09</v>
      </c>
      <c r="F7" s="4">
        <f t="shared" si="0"/>
        <v>6.813449988417134</v>
      </c>
      <c r="G7" s="4">
        <f t="shared" si="1"/>
        <v>0.8134499884171342</v>
      </c>
      <c r="H7" s="4">
        <f t="shared" si="2"/>
        <v>13.015199814674148</v>
      </c>
      <c r="I7" s="4">
        <f t="shared" si="3"/>
        <v>0.01519981467414766</v>
      </c>
      <c r="J7" s="4">
        <f t="shared" si="4"/>
        <v>0.24319703478636256</v>
      </c>
      <c r="K7" s="7">
        <f t="shared" si="5"/>
        <v>6</v>
      </c>
      <c r="L7" s="7">
        <f t="shared" si="6"/>
        <v>13</v>
      </c>
      <c r="M7" s="7">
        <f t="shared" si="7"/>
        <v>0</v>
      </c>
      <c r="N7" s="5">
        <v>3.856</v>
      </c>
      <c r="O7" s="12">
        <f t="shared" si="8"/>
        <v>0.8013485477178424</v>
      </c>
      <c r="P7" s="3"/>
      <c r="Q7" s="3"/>
      <c r="S7" s="20" t="s">
        <v>15</v>
      </c>
      <c r="T7">
        <v>0.369</v>
      </c>
    </row>
    <row r="8" spans="1:20" ht="12.75">
      <c r="A8" s="25" t="s">
        <v>42</v>
      </c>
      <c r="B8" s="4"/>
      <c r="C8" s="25"/>
      <c r="D8" s="3" t="s">
        <v>29</v>
      </c>
      <c r="E8" s="4">
        <v>0.397</v>
      </c>
      <c r="F8" s="4">
        <f t="shared" si="0"/>
        <v>0.8753849985118455</v>
      </c>
      <c r="G8" s="4">
        <f t="shared" si="1"/>
        <v>0.8753849985118455</v>
      </c>
      <c r="H8" s="4">
        <f t="shared" si="2"/>
        <v>14.006159976189528</v>
      </c>
      <c r="I8" s="4">
        <f t="shared" si="3"/>
        <v>0.006159976189527683</v>
      </c>
      <c r="J8" s="4">
        <f t="shared" si="4"/>
        <v>0.09855961903244292</v>
      </c>
      <c r="K8" s="7">
        <f t="shared" si="5"/>
        <v>0</v>
      </c>
      <c r="L8" s="7">
        <f t="shared" si="6"/>
        <v>14</v>
      </c>
      <c r="M8" s="7">
        <f t="shared" si="7"/>
        <v>0</v>
      </c>
      <c r="N8" s="5">
        <v>0.369</v>
      </c>
      <c r="O8" s="12">
        <f t="shared" si="8"/>
        <v>1.075880758807588</v>
      </c>
      <c r="P8" s="3"/>
      <c r="Q8" s="3"/>
      <c r="S8" s="20" t="s">
        <v>18</v>
      </c>
      <c r="T8">
        <v>2.268</v>
      </c>
    </row>
    <row r="9" spans="1:20" ht="12.75">
      <c r="A9" s="25" t="s">
        <v>42</v>
      </c>
      <c r="B9" s="4"/>
      <c r="C9" s="25"/>
      <c r="D9" s="3" t="s">
        <v>43</v>
      </c>
      <c r="E9" s="4">
        <v>0.255</v>
      </c>
      <c r="F9" s="4">
        <f t="shared" si="0"/>
        <v>0.5622749990441325</v>
      </c>
      <c r="G9" s="4">
        <f t="shared" si="1"/>
        <v>0.5622749990441325</v>
      </c>
      <c r="H9" s="4">
        <f t="shared" si="2"/>
        <v>8.99639998470612</v>
      </c>
      <c r="I9" s="4">
        <f t="shared" si="3"/>
        <v>0.9963999847061196</v>
      </c>
      <c r="J9" s="4">
        <f t="shared" si="4"/>
        <v>15.942399755297913</v>
      </c>
      <c r="K9" s="7">
        <f t="shared" si="5"/>
        <v>0</v>
      </c>
      <c r="L9" s="7">
        <f t="shared" si="6"/>
        <v>8</v>
      </c>
      <c r="M9" s="7">
        <f t="shared" si="7"/>
        <v>16</v>
      </c>
      <c r="N9" s="5">
        <v>0.34</v>
      </c>
      <c r="O9" s="12">
        <f t="shared" si="8"/>
        <v>0.75</v>
      </c>
      <c r="P9" s="3"/>
      <c r="Q9" s="3"/>
      <c r="S9" s="20" t="s">
        <v>19</v>
      </c>
      <c r="T9">
        <v>1.021</v>
      </c>
    </row>
    <row r="10" spans="1:20" ht="12.75">
      <c r="A10" s="25" t="s">
        <v>44</v>
      </c>
      <c r="B10" s="4"/>
      <c r="C10" s="25"/>
      <c r="D10" s="3" t="s">
        <v>12</v>
      </c>
      <c r="E10" s="4">
        <v>0.358</v>
      </c>
      <c r="F10" s="4">
        <f t="shared" si="0"/>
        <v>0.7893899986580369</v>
      </c>
      <c r="G10" s="4">
        <f t="shared" si="1"/>
        <v>0.7893899986580369</v>
      </c>
      <c r="H10" s="4">
        <f t="shared" si="2"/>
        <v>12.630239978528591</v>
      </c>
      <c r="I10" s="4">
        <f t="shared" si="3"/>
        <v>0.630239978528591</v>
      </c>
      <c r="J10" s="4">
        <f t="shared" si="4"/>
        <v>10.083839656457457</v>
      </c>
      <c r="K10" s="7">
        <f t="shared" si="5"/>
        <v>0</v>
      </c>
      <c r="L10" s="7">
        <f t="shared" si="6"/>
        <v>12</v>
      </c>
      <c r="M10" s="7">
        <f t="shared" si="7"/>
        <v>10</v>
      </c>
      <c r="N10" s="5">
        <v>0.625</v>
      </c>
      <c r="O10" s="12">
        <f t="shared" si="8"/>
        <v>0.5728</v>
      </c>
      <c r="P10" s="3"/>
      <c r="Q10" s="3"/>
      <c r="S10" s="20" t="s">
        <v>20</v>
      </c>
      <c r="T10">
        <v>1.814</v>
      </c>
    </row>
    <row r="11" spans="1:22" ht="12.75">
      <c r="A11" s="25" t="s">
        <v>44</v>
      </c>
      <c r="B11" s="4"/>
      <c r="C11" s="25"/>
      <c r="D11" s="3" t="s">
        <v>12</v>
      </c>
      <c r="E11" s="4">
        <v>0.302</v>
      </c>
      <c r="F11" s="4">
        <f t="shared" si="0"/>
        <v>0.665909998867953</v>
      </c>
      <c r="G11" s="4">
        <f t="shared" si="1"/>
        <v>0.665909998867953</v>
      </c>
      <c r="H11" s="4">
        <f t="shared" si="2"/>
        <v>10.654559981887248</v>
      </c>
      <c r="I11" s="4">
        <f t="shared" si="3"/>
        <v>0.6545599818872478</v>
      </c>
      <c r="J11" s="4">
        <f t="shared" si="4"/>
        <v>10.472959710195965</v>
      </c>
      <c r="K11" s="7">
        <f t="shared" si="5"/>
        <v>0</v>
      </c>
      <c r="L11" s="7">
        <f t="shared" si="6"/>
        <v>10</v>
      </c>
      <c r="M11" s="7">
        <f t="shared" si="7"/>
        <v>10</v>
      </c>
      <c r="N11" s="5">
        <v>0.624</v>
      </c>
      <c r="O11" s="12">
        <f t="shared" si="8"/>
        <v>0.483974358974359</v>
      </c>
      <c r="P11" s="3"/>
      <c r="Q11" s="3"/>
      <c r="S11" s="20" t="s">
        <v>21</v>
      </c>
      <c r="T11">
        <v>0.737</v>
      </c>
      <c r="V11" s="20"/>
    </row>
    <row r="12" spans="1:22" ht="12.75">
      <c r="A12" s="3" t="s">
        <v>45</v>
      </c>
      <c r="B12" s="4"/>
      <c r="C12" s="25"/>
      <c r="D12" s="3" t="s">
        <v>12</v>
      </c>
      <c r="E12" s="4">
        <v>0.444</v>
      </c>
      <c r="F12" s="4">
        <f>E12/0.45351474</f>
        <v>0.979019998335666</v>
      </c>
      <c r="G12" s="4">
        <f>F12-INT(F12)</f>
        <v>0.979019998335666</v>
      </c>
      <c r="H12" s="4">
        <f>G12*16</f>
        <v>15.664319973370656</v>
      </c>
      <c r="I12" s="4">
        <f>H12-INT(H12)</f>
        <v>0.664319973370656</v>
      </c>
      <c r="J12" s="4">
        <f>I12*16</f>
        <v>10.629119573930495</v>
      </c>
      <c r="K12" s="7">
        <f>INT(F12)</f>
        <v>0</v>
      </c>
      <c r="L12" s="7">
        <f>INT(H12)</f>
        <v>15</v>
      </c>
      <c r="M12" s="7">
        <f>ROUND(J12,0)</f>
        <v>11</v>
      </c>
      <c r="N12" s="5">
        <v>0.624</v>
      </c>
      <c r="O12" s="12">
        <f>SUM(E12/N12)</f>
        <v>0.7115384615384616</v>
      </c>
      <c r="P12" s="3"/>
      <c r="Q12" s="3"/>
      <c r="S12" s="20" t="s">
        <v>22</v>
      </c>
      <c r="T12">
        <v>0.794</v>
      </c>
      <c r="V12" s="22"/>
    </row>
    <row r="13" spans="1:20" ht="12.75">
      <c r="A13" s="3" t="s">
        <v>45</v>
      </c>
      <c r="B13" s="4"/>
      <c r="C13" s="25"/>
      <c r="D13" s="25" t="s">
        <v>12</v>
      </c>
      <c r="E13" s="4">
        <v>0.29</v>
      </c>
      <c r="F13" s="4">
        <f>E13/0.45351474</f>
        <v>0.639449998912935</v>
      </c>
      <c r="G13" s="4">
        <f>F13-INT(F13)</f>
        <v>0.639449998912935</v>
      </c>
      <c r="H13" s="4">
        <f>G13*16</f>
        <v>10.23119998260696</v>
      </c>
      <c r="I13" s="4">
        <f>H13-INT(H13)</f>
        <v>0.2311999826069595</v>
      </c>
      <c r="J13" s="4">
        <f>I13*16</f>
        <v>3.699199721711352</v>
      </c>
      <c r="K13" s="7">
        <f>INT(F13)</f>
        <v>0</v>
      </c>
      <c r="L13" s="7">
        <f>INT(H13)</f>
        <v>10</v>
      </c>
      <c r="M13" s="7">
        <f>ROUND(J13,0)</f>
        <v>4</v>
      </c>
      <c r="N13" s="5">
        <v>0.624</v>
      </c>
      <c r="O13" s="12">
        <f>SUM(E13/N13)</f>
        <v>0.4647435897435897</v>
      </c>
      <c r="P13" s="3"/>
      <c r="Q13" s="3"/>
      <c r="S13" s="20" t="s">
        <v>23</v>
      </c>
      <c r="T13">
        <v>3.856</v>
      </c>
    </row>
    <row r="14" spans="1:22" ht="12.75">
      <c r="A14" s="3" t="s">
        <v>46</v>
      </c>
      <c r="B14" s="4"/>
      <c r="C14" s="25"/>
      <c r="D14" s="3" t="s">
        <v>12</v>
      </c>
      <c r="E14" s="4">
        <v>0.312</v>
      </c>
      <c r="F14" s="4">
        <f aca="true" t="shared" si="9" ref="F14:F30">E14/0.45351474</f>
        <v>0.687959998830468</v>
      </c>
      <c r="G14" s="4">
        <f aca="true" t="shared" si="10" ref="G14:G30">F14-INT(F14)</f>
        <v>0.687959998830468</v>
      </c>
      <c r="H14" s="4">
        <f aca="true" t="shared" si="11" ref="H14:H30">G14*16</f>
        <v>11.007359981287488</v>
      </c>
      <c r="I14" s="4">
        <f aca="true" t="shared" si="12" ref="I14:I30">H14-INT(H14)</f>
        <v>0.007359981287487827</v>
      </c>
      <c r="J14" s="4">
        <f aca="true" t="shared" si="13" ref="J14:J30">I14*16</f>
        <v>0.11775970059980523</v>
      </c>
      <c r="K14" s="7">
        <f aca="true" t="shared" si="14" ref="K14:K30">INT(F14)</f>
        <v>0</v>
      </c>
      <c r="L14" s="7">
        <f aca="true" t="shared" si="15" ref="L14:L30">INT(H14)</f>
        <v>11</v>
      </c>
      <c r="M14" s="7">
        <f aca="true" t="shared" si="16" ref="M14:M30">ROUND(J14,0)</f>
        <v>0</v>
      </c>
      <c r="N14" s="5">
        <v>0.624</v>
      </c>
      <c r="O14" s="12">
        <f aca="true" t="shared" si="17" ref="O14:O30">SUM(E14/N14)</f>
        <v>0.5</v>
      </c>
      <c r="P14" s="3"/>
      <c r="Q14" s="3"/>
      <c r="S14" s="20" t="s">
        <v>24</v>
      </c>
      <c r="T14">
        <v>0.624</v>
      </c>
      <c r="V14" s="20"/>
    </row>
    <row r="15" spans="1:22" ht="12.75">
      <c r="A15" s="3" t="s">
        <v>46</v>
      </c>
      <c r="B15" s="4"/>
      <c r="C15" s="25"/>
      <c r="D15" s="3" t="s">
        <v>12</v>
      </c>
      <c r="E15" s="4">
        <v>0.34</v>
      </c>
      <c r="F15" s="4">
        <f t="shared" si="9"/>
        <v>0.74969999872551</v>
      </c>
      <c r="G15" s="4">
        <f t="shared" si="10"/>
        <v>0.74969999872551</v>
      </c>
      <c r="H15" s="4">
        <f t="shared" si="11"/>
        <v>11.99519997960816</v>
      </c>
      <c r="I15" s="4">
        <f t="shared" si="12"/>
        <v>0.9951999796081594</v>
      </c>
      <c r="J15" s="4">
        <f t="shared" si="13"/>
        <v>15.92319967373055</v>
      </c>
      <c r="K15" s="7">
        <f t="shared" si="14"/>
        <v>0</v>
      </c>
      <c r="L15" s="7">
        <f t="shared" si="15"/>
        <v>11</v>
      </c>
      <c r="M15" s="7">
        <f t="shared" si="16"/>
        <v>16</v>
      </c>
      <c r="N15" s="5">
        <v>0.624</v>
      </c>
      <c r="O15" s="12">
        <f t="shared" si="17"/>
        <v>0.5448717948717949</v>
      </c>
      <c r="P15" s="3"/>
      <c r="Q15" s="3"/>
      <c r="S15" s="20" t="s">
        <v>25</v>
      </c>
      <c r="T15">
        <v>0.34</v>
      </c>
      <c r="V15" s="22"/>
    </row>
    <row r="16" spans="1:20" ht="12.75">
      <c r="A16" s="25" t="s">
        <v>47</v>
      </c>
      <c r="B16" s="4"/>
      <c r="C16" s="25"/>
      <c r="D16" s="3" t="s">
        <v>12</v>
      </c>
      <c r="E16" s="4">
        <v>0.34</v>
      </c>
      <c r="F16" s="4">
        <f t="shared" si="9"/>
        <v>0.74969999872551</v>
      </c>
      <c r="G16" s="4">
        <f t="shared" si="10"/>
        <v>0.74969999872551</v>
      </c>
      <c r="H16" s="4">
        <f t="shared" si="11"/>
        <v>11.99519997960816</v>
      </c>
      <c r="I16" s="4">
        <f t="shared" si="12"/>
        <v>0.9951999796081594</v>
      </c>
      <c r="J16" s="4">
        <f t="shared" si="13"/>
        <v>15.92319967373055</v>
      </c>
      <c r="K16" s="7">
        <f t="shared" si="14"/>
        <v>0</v>
      </c>
      <c r="L16" s="7">
        <f t="shared" si="15"/>
        <v>11</v>
      </c>
      <c r="M16" s="7">
        <f t="shared" si="16"/>
        <v>16</v>
      </c>
      <c r="N16" s="5">
        <v>0.624</v>
      </c>
      <c r="O16" s="12">
        <f t="shared" si="17"/>
        <v>0.5448717948717949</v>
      </c>
      <c r="P16" s="3"/>
      <c r="Q16" s="3"/>
      <c r="S16" t="s">
        <v>26</v>
      </c>
      <c r="T16">
        <v>2.041</v>
      </c>
    </row>
    <row r="17" spans="1:23" ht="12.75">
      <c r="A17" s="25" t="s">
        <v>47</v>
      </c>
      <c r="B17" s="4"/>
      <c r="C17" s="25"/>
      <c r="D17" s="3" t="s">
        <v>12</v>
      </c>
      <c r="E17" s="4">
        <v>0.312</v>
      </c>
      <c r="F17" s="4">
        <f t="shared" si="9"/>
        <v>0.687959998830468</v>
      </c>
      <c r="G17" s="4">
        <f t="shared" si="10"/>
        <v>0.687959998830468</v>
      </c>
      <c r="H17" s="4">
        <f t="shared" si="11"/>
        <v>11.007359981287488</v>
      </c>
      <c r="I17" s="4">
        <f t="shared" si="12"/>
        <v>0.007359981287487827</v>
      </c>
      <c r="J17" s="4">
        <f t="shared" si="13"/>
        <v>0.11775970059980523</v>
      </c>
      <c r="K17" s="7">
        <f t="shared" si="14"/>
        <v>0</v>
      </c>
      <c r="L17" s="7">
        <f t="shared" si="15"/>
        <v>11</v>
      </c>
      <c r="M17" s="7">
        <f t="shared" si="16"/>
        <v>0</v>
      </c>
      <c r="N17" s="5">
        <v>0.624</v>
      </c>
      <c r="O17" s="12">
        <f t="shared" si="17"/>
        <v>0.5</v>
      </c>
      <c r="P17" s="3"/>
      <c r="Q17" s="3"/>
      <c r="S17" s="21" t="s">
        <v>27</v>
      </c>
      <c r="T17" s="20">
        <v>3.856</v>
      </c>
      <c r="V17" s="20"/>
      <c r="W17" s="24"/>
    </row>
    <row r="18" spans="1:20" ht="12.75">
      <c r="A18" s="3" t="s">
        <v>48</v>
      </c>
      <c r="B18" s="4"/>
      <c r="C18" s="25"/>
      <c r="D18" s="25" t="s">
        <v>12</v>
      </c>
      <c r="E18" s="4">
        <v>0.312</v>
      </c>
      <c r="F18" s="4">
        <f>E18/0.45351474</f>
        <v>0.687959998830468</v>
      </c>
      <c r="G18" s="4">
        <f>F18-INT(F18)</f>
        <v>0.687959998830468</v>
      </c>
      <c r="H18" s="4">
        <f>G18*16</f>
        <v>11.007359981287488</v>
      </c>
      <c r="I18" s="4">
        <f>H18-INT(H18)</f>
        <v>0.007359981287487827</v>
      </c>
      <c r="J18" s="4">
        <f>I18*16</f>
        <v>0.11775970059980523</v>
      </c>
      <c r="K18" s="7">
        <f>INT(F18)</f>
        <v>0</v>
      </c>
      <c r="L18" s="7">
        <v>14</v>
      </c>
      <c r="M18" s="7">
        <v>0</v>
      </c>
      <c r="N18" s="5">
        <v>0.624</v>
      </c>
      <c r="O18" s="12">
        <f t="shared" si="17"/>
        <v>0.5</v>
      </c>
      <c r="P18" s="3"/>
      <c r="Q18" s="3"/>
      <c r="S18" s="21" t="s">
        <v>28</v>
      </c>
      <c r="T18" s="20">
        <v>0.454</v>
      </c>
    </row>
    <row r="19" spans="1:17" ht="12.75">
      <c r="A19" s="3" t="s">
        <v>48</v>
      </c>
      <c r="B19" s="4"/>
      <c r="C19" s="25"/>
      <c r="D19" s="3" t="s">
        <v>12</v>
      </c>
      <c r="E19" s="4">
        <v>0.369</v>
      </c>
      <c r="F19" s="4">
        <f t="shared" si="9"/>
        <v>0.8136449986168034</v>
      </c>
      <c r="G19" s="4">
        <f t="shared" si="10"/>
        <v>0.8136449986168034</v>
      </c>
      <c r="H19" s="4">
        <f t="shared" si="11"/>
        <v>13.018319977868854</v>
      </c>
      <c r="I19" s="4">
        <f t="shared" si="12"/>
        <v>0.01831997786885431</v>
      </c>
      <c r="J19" s="4">
        <f t="shared" si="13"/>
        <v>0.29311964590166895</v>
      </c>
      <c r="K19" s="7">
        <f t="shared" si="14"/>
        <v>0</v>
      </c>
      <c r="L19" s="7">
        <f t="shared" si="15"/>
        <v>13</v>
      </c>
      <c r="M19" s="7">
        <f t="shared" si="16"/>
        <v>0</v>
      </c>
      <c r="N19" s="5">
        <v>0.624</v>
      </c>
      <c r="O19" s="12">
        <f>SUM(E19/N19)</f>
        <v>0.5913461538461539</v>
      </c>
      <c r="P19" s="3"/>
      <c r="Q19" s="3"/>
    </row>
    <row r="20" spans="1:17" ht="12.75">
      <c r="A20" s="3"/>
      <c r="B20" s="4"/>
      <c r="C20" s="25"/>
      <c r="D20" s="3"/>
      <c r="E20" s="4"/>
      <c r="F20" s="4">
        <f t="shared" si="9"/>
        <v>0</v>
      </c>
      <c r="G20" s="4">
        <f t="shared" si="10"/>
        <v>0</v>
      </c>
      <c r="H20" s="4">
        <f t="shared" si="11"/>
        <v>0</v>
      </c>
      <c r="I20" s="4">
        <f t="shared" si="12"/>
        <v>0</v>
      </c>
      <c r="J20" s="4">
        <f t="shared" si="13"/>
        <v>0</v>
      </c>
      <c r="K20" s="7">
        <f t="shared" si="14"/>
        <v>0</v>
      </c>
      <c r="L20" s="7">
        <f t="shared" si="15"/>
        <v>0</v>
      </c>
      <c r="M20" s="7">
        <f t="shared" si="16"/>
        <v>0</v>
      </c>
      <c r="N20" s="5"/>
      <c r="O20" s="12" t="e">
        <f t="shared" si="17"/>
        <v>#DIV/0!</v>
      </c>
      <c r="P20" s="3" t="s">
        <v>53</v>
      </c>
      <c r="Q20" s="3"/>
    </row>
    <row r="21" spans="1:17" ht="12.75">
      <c r="A21" s="3"/>
      <c r="B21" s="4"/>
      <c r="C21" s="25"/>
      <c r="D21" s="25"/>
      <c r="E21" s="4"/>
      <c r="F21" s="4">
        <f t="shared" si="9"/>
        <v>0</v>
      </c>
      <c r="G21" s="4">
        <f t="shared" si="10"/>
        <v>0</v>
      </c>
      <c r="H21" s="4">
        <f t="shared" si="11"/>
        <v>0</v>
      </c>
      <c r="I21" s="4">
        <f t="shared" si="12"/>
        <v>0</v>
      </c>
      <c r="J21" s="4">
        <f t="shared" si="13"/>
        <v>0</v>
      </c>
      <c r="K21" s="7">
        <f t="shared" si="14"/>
        <v>0</v>
      </c>
      <c r="L21" s="7">
        <f t="shared" si="15"/>
        <v>0</v>
      </c>
      <c r="M21" s="7">
        <f t="shared" si="16"/>
        <v>0</v>
      </c>
      <c r="N21" s="5"/>
      <c r="O21" s="12" t="e">
        <f t="shared" si="17"/>
        <v>#DIV/0!</v>
      </c>
      <c r="P21" t="s">
        <v>52</v>
      </c>
      <c r="Q21" s="26">
        <v>1050.6</v>
      </c>
    </row>
    <row r="22" spans="1:17" ht="12.75">
      <c r="A22" s="27" t="s">
        <v>55</v>
      </c>
      <c r="B22" s="4"/>
      <c r="C22" s="25"/>
      <c r="D22" s="3"/>
      <c r="E22" s="4"/>
      <c r="F22" s="4">
        <f t="shared" si="9"/>
        <v>0</v>
      </c>
      <c r="G22" s="4">
        <f t="shared" si="10"/>
        <v>0</v>
      </c>
      <c r="H22" s="4">
        <f t="shared" si="11"/>
        <v>0</v>
      </c>
      <c r="I22" s="4">
        <f t="shared" si="12"/>
        <v>0</v>
      </c>
      <c r="J22" s="4">
        <f t="shared" si="13"/>
        <v>0</v>
      </c>
      <c r="K22" s="7">
        <f t="shared" si="14"/>
        <v>0</v>
      </c>
      <c r="L22" s="7">
        <f t="shared" si="15"/>
        <v>0</v>
      </c>
      <c r="M22" s="7">
        <f t="shared" si="16"/>
        <v>0</v>
      </c>
      <c r="N22" s="5"/>
      <c r="O22" s="12" t="e">
        <f t="shared" si="17"/>
        <v>#DIV/0!</v>
      </c>
      <c r="P22" s="3"/>
      <c r="Q22" s="3"/>
    </row>
    <row r="23" spans="1:17" ht="12.75">
      <c r="A23" s="3" t="s">
        <v>49</v>
      </c>
      <c r="B23" s="4"/>
      <c r="C23" s="3"/>
      <c r="D23" s="3" t="s">
        <v>12</v>
      </c>
      <c r="E23" s="4">
        <v>0.33</v>
      </c>
      <c r="F23" s="4">
        <f t="shared" si="9"/>
        <v>0.727649998762995</v>
      </c>
      <c r="G23" s="4">
        <f t="shared" si="10"/>
        <v>0.727649998762995</v>
      </c>
      <c r="H23" s="4">
        <f t="shared" si="11"/>
        <v>11.64239998020792</v>
      </c>
      <c r="I23" s="4">
        <f t="shared" si="12"/>
        <v>0.6423999802079194</v>
      </c>
      <c r="J23" s="4">
        <f t="shared" si="13"/>
        <v>10.278399683326711</v>
      </c>
      <c r="K23" s="7">
        <f t="shared" si="14"/>
        <v>0</v>
      </c>
      <c r="L23" s="7">
        <f t="shared" si="15"/>
        <v>11</v>
      </c>
      <c r="M23" s="7">
        <f t="shared" si="16"/>
        <v>10</v>
      </c>
      <c r="N23" s="5"/>
      <c r="O23" s="12" t="e">
        <f t="shared" si="17"/>
        <v>#DIV/0!</v>
      </c>
      <c r="P23" s="3"/>
      <c r="Q23" s="3"/>
    </row>
    <row r="24" spans="1:19" ht="12.75">
      <c r="A24" s="3" t="s">
        <v>50</v>
      </c>
      <c r="B24" s="4"/>
      <c r="C24" s="3"/>
      <c r="D24" s="3" t="s">
        <v>12</v>
      </c>
      <c r="E24" s="4">
        <v>0.362</v>
      </c>
      <c r="F24" s="4">
        <f t="shared" si="9"/>
        <v>0.798209998643043</v>
      </c>
      <c r="G24" s="4">
        <f t="shared" si="10"/>
        <v>0.798209998643043</v>
      </c>
      <c r="H24" s="4">
        <f t="shared" si="11"/>
        <v>12.771359978288688</v>
      </c>
      <c r="I24" s="4">
        <f t="shared" si="12"/>
        <v>0.7713599782886877</v>
      </c>
      <c r="J24" s="4">
        <f t="shared" si="13"/>
        <v>12.341759652619004</v>
      </c>
      <c r="K24" s="7">
        <f t="shared" si="14"/>
        <v>0</v>
      </c>
      <c r="L24" s="7">
        <f t="shared" si="15"/>
        <v>12</v>
      </c>
      <c r="M24" s="7">
        <f t="shared" si="16"/>
        <v>12</v>
      </c>
      <c r="N24" s="5"/>
      <c r="O24" s="12" t="e">
        <f t="shared" si="17"/>
        <v>#DIV/0!</v>
      </c>
      <c r="P24" s="3"/>
      <c r="Q24" s="3"/>
      <c r="S24" s="20"/>
    </row>
    <row r="25" spans="1:19" ht="12.75">
      <c r="A25" s="3"/>
      <c r="B25" s="4"/>
      <c r="C25" s="3"/>
      <c r="D25" s="3"/>
      <c r="E25" s="4"/>
      <c r="F25" s="4"/>
      <c r="G25" s="4"/>
      <c r="H25" s="4"/>
      <c r="I25" s="4"/>
      <c r="J25" s="4"/>
      <c r="K25" s="7"/>
      <c r="L25" s="7"/>
      <c r="M25" s="7"/>
      <c r="N25" s="5"/>
      <c r="O25" s="12"/>
      <c r="P25" s="3"/>
      <c r="Q25" s="3"/>
      <c r="S25" s="20"/>
    </row>
    <row r="26" spans="1:22" ht="12.75">
      <c r="A26" s="27" t="s">
        <v>60</v>
      </c>
      <c r="B26" s="4"/>
      <c r="C26" s="3"/>
      <c r="D26" s="3"/>
      <c r="E26" s="4"/>
      <c r="F26" s="4">
        <f t="shared" si="9"/>
        <v>0</v>
      </c>
      <c r="G26" s="4">
        <f t="shared" si="10"/>
        <v>0</v>
      </c>
      <c r="H26" s="4">
        <f t="shared" si="11"/>
        <v>0</v>
      </c>
      <c r="I26" s="4">
        <f t="shared" si="12"/>
        <v>0</v>
      </c>
      <c r="J26" s="4">
        <f t="shared" si="13"/>
        <v>0</v>
      </c>
      <c r="K26" s="7">
        <f t="shared" si="14"/>
        <v>0</v>
      </c>
      <c r="L26" s="7">
        <f t="shared" si="15"/>
        <v>0</v>
      </c>
      <c r="M26" s="7">
        <f t="shared" si="16"/>
        <v>0</v>
      </c>
      <c r="N26" s="5"/>
      <c r="O26" s="12" t="e">
        <f t="shared" si="17"/>
        <v>#DIV/0!</v>
      </c>
      <c r="P26" s="3"/>
      <c r="Q26" s="3"/>
      <c r="S26" s="20"/>
      <c r="T26" s="20"/>
      <c r="V26" s="20"/>
    </row>
    <row r="27" spans="1:17" ht="12.75">
      <c r="A27" s="25" t="s">
        <v>35</v>
      </c>
      <c r="B27" s="28" t="s">
        <v>56</v>
      </c>
      <c r="C27" s="25"/>
      <c r="D27" s="3" t="s">
        <v>36</v>
      </c>
      <c r="E27" s="4">
        <v>16.1</v>
      </c>
      <c r="F27" s="4">
        <f t="shared" si="9"/>
        <v>35.50049993964915</v>
      </c>
      <c r="G27" s="4">
        <f t="shared" si="10"/>
        <v>0.5004999396491527</v>
      </c>
      <c r="H27" s="4">
        <f t="shared" si="11"/>
        <v>8.007999034386444</v>
      </c>
      <c r="I27" s="4">
        <f t="shared" si="12"/>
        <v>0.007999034386443782</v>
      </c>
      <c r="J27" s="4">
        <f t="shared" si="13"/>
        <v>0.1279845501831005</v>
      </c>
      <c r="K27" s="7">
        <f t="shared" si="14"/>
        <v>35</v>
      </c>
      <c r="L27" s="7">
        <f t="shared" si="15"/>
        <v>8</v>
      </c>
      <c r="M27" s="7">
        <f t="shared" si="16"/>
        <v>0</v>
      </c>
      <c r="N27" s="5">
        <v>11.34</v>
      </c>
      <c r="O27" s="12">
        <f t="shared" si="17"/>
        <v>1.4197530864197532</v>
      </c>
      <c r="P27" s="25" t="s">
        <v>57</v>
      </c>
      <c r="Q27" s="3"/>
    </row>
    <row r="28" spans="1:17" ht="12.75">
      <c r="A28" s="25" t="s">
        <v>42</v>
      </c>
      <c r="B28" s="28" t="s">
        <v>59</v>
      </c>
      <c r="C28" s="25"/>
      <c r="D28" s="3" t="s">
        <v>29</v>
      </c>
      <c r="E28" s="4">
        <v>0.397</v>
      </c>
      <c r="F28" s="4">
        <f t="shared" si="9"/>
        <v>0.8753849985118455</v>
      </c>
      <c r="G28" s="4">
        <f t="shared" si="10"/>
        <v>0.8753849985118455</v>
      </c>
      <c r="H28" s="4">
        <f t="shared" si="11"/>
        <v>14.006159976189528</v>
      </c>
      <c r="I28" s="4">
        <f t="shared" si="12"/>
        <v>0.006159976189527683</v>
      </c>
      <c r="J28" s="4">
        <f t="shared" si="13"/>
        <v>0.09855961903244292</v>
      </c>
      <c r="K28" s="7">
        <f t="shared" si="14"/>
        <v>0</v>
      </c>
      <c r="L28" s="7">
        <f t="shared" si="15"/>
        <v>14</v>
      </c>
      <c r="M28" s="7">
        <f t="shared" si="16"/>
        <v>0</v>
      </c>
      <c r="N28" s="5">
        <v>0.369</v>
      </c>
      <c r="O28" s="12">
        <f t="shared" si="17"/>
        <v>1.075880758807588</v>
      </c>
      <c r="P28" s="25" t="s">
        <v>58</v>
      </c>
      <c r="Q28" s="3"/>
    </row>
    <row r="29" spans="1:17" ht="12.75">
      <c r="A29" s="3"/>
      <c r="B29" s="4"/>
      <c r="C29" s="3"/>
      <c r="D29" s="3"/>
      <c r="E29" s="4"/>
      <c r="F29" s="4">
        <f t="shared" si="9"/>
        <v>0</v>
      </c>
      <c r="G29" s="4">
        <f t="shared" si="10"/>
        <v>0</v>
      </c>
      <c r="H29" s="4">
        <f t="shared" si="11"/>
        <v>0</v>
      </c>
      <c r="I29" s="4">
        <f t="shared" si="12"/>
        <v>0</v>
      </c>
      <c r="J29" s="4">
        <f t="shared" si="13"/>
        <v>0</v>
      </c>
      <c r="K29" s="7">
        <f t="shared" si="14"/>
        <v>0</v>
      </c>
      <c r="L29" s="7">
        <f t="shared" si="15"/>
        <v>0</v>
      </c>
      <c r="M29" s="7">
        <f t="shared" si="16"/>
        <v>0</v>
      </c>
      <c r="N29" s="5"/>
      <c r="O29" s="12" t="e">
        <f t="shared" si="17"/>
        <v>#DIV/0!</v>
      </c>
      <c r="P29" s="3"/>
      <c r="Q29" s="3"/>
    </row>
    <row r="30" spans="1:17" ht="12.75">
      <c r="A30" s="3"/>
      <c r="B30" s="4"/>
      <c r="C30" s="3"/>
      <c r="D30" s="3"/>
      <c r="E30" s="4"/>
      <c r="F30" s="4">
        <f t="shared" si="9"/>
        <v>0</v>
      </c>
      <c r="G30" s="4">
        <f t="shared" si="10"/>
        <v>0</v>
      </c>
      <c r="H30" s="4">
        <f t="shared" si="11"/>
        <v>0</v>
      </c>
      <c r="I30" s="4">
        <f t="shared" si="12"/>
        <v>0</v>
      </c>
      <c r="J30" s="4">
        <f t="shared" si="13"/>
        <v>0</v>
      </c>
      <c r="K30" s="7">
        <f t="shared" si="14"/>
        <v>0</v>
      </c>
      <c r="L30" s="7">
        <f t="shared" si="15"/>
        <v>0</v>
      </c>
      <c r="M30" s="7">
        <f t="shared" si="16"/>
        <v>0</v>
      </c>
      <c r="N30" s="5"/>
      <c r="O30" s="12" t="e">
        <f t="shared" si="17"/>
        <v>#DIV/0!</v>
      </c>
      <c r="P30" s="3"/>
      <c r="Q30" s="3"/>
    </row>
    <row r="31" spans="1:17" ht="12.75">
      <c r="A31" s="3"/>
      <c r="B31" s="4"/>
      <c r="C31" s="3"/>
      <c r="D31" s="3"/>
      <c r="E31" s="4"/>
      <c r="F31" s="4">
        <f aca="true" t="shared" si="18" ref="F31:F42">E31/0.45351474</f>
        <v>0</v>
      </c>
      <c r="G31" s="4">
        <f aca="true" t="shared" si="19" ref="G31:G42">F31-INT(F31)</f>
        <v>0</v>
      </c>
      <c r="H31" s="4">
        <f aca="true" t="shared" si="20" ref="H31:H42">G31*16</f>
        <v>0</v>
      </c>
      <c r="I31" s="4">
        <f aca="true" t="shared" si="21" ref="I31:I42">H31-INT(H31)</f>
        <v>0</v>
      </c>
      <c r="J31" s="4">
        <f aca="true" t="shared" si="22" ref="J31:J42">I31*16</f>
        <v>0</v>
      </c>
      <c r="K31" s="7">
        <f aca="true" t="shared" si="23" ref="K31:K42">INT(F31)</f>
        <v>0</v>
      </c>
      <c r="L31" s="7">
        <f aca="true" t="shared" si="24" ref="L31:L42">INT(H31)</f>
        <v>0</v>
      </c>
      <c r="M31" s="7">
        <f aca="true" t="shared" si="25" ref="M31:M42">ROUND(J31,0)</f>
        <v>0</v>
      </c>
      <c r="N31" s="5"/>
      <c r="O31" s="12" t="e">
        <f aca="true" t="shared" si="26" ref="O31:O42">SUM(E31/N31)</f>
        <v>#DIV/0!</v>
      </c>
      <c r="P31" s="3"/>
      <c r="Q31" s="3"/>
    </row>
    <row r="32" spans="1:17" ht="12.75">
      <c r="A32" s="3"/>
      <c r="B32" s="4"/>
      <c r="C32" s="3"/>
      <c r="D32" s="3"/>
      <c r="E32" s="4"/>
      <c r="F32" s="4">
        <f t="shared" si="18"/>
        <v>0</v>
      </c>
      <c r="G32" s="4">
        <f t="shared" si="19"/>
        <v>0</v>
      </c>
      <c r="H32" s="4">
        <f t="shared" si="20"/>
        <v>0</v>
      </c>
      <c r="I32" s="4">
        <f t="shared" si="21"/>
        <v>0</v>
      </c>
      <c r="J32" s="4">
        <f t="shared" si="22"/>
        <v>0</v>
      </c>
      <c r="K32" s="7">
        <f t="shared" si="23"/>
        <v>0</v>
      </c>
      <c r="L32" s="7">
        <f t="shared" si="24"/>
        <v>0</v>
      </c>
      <c r="M32" s="7">
        <f t="shared" si="25"/>
        <v>0</v>
      </c>
      <c r="N32" s="5"/>
      <c r="O32" s="12" t="e">
        <f t="shared" si="26"/>
        <v>#DIV/0!</v>
      </c>
      <c r="P32" s="3"/>
      <c r="Q32" s="3"/>
    </row>
    <row r="33" spans="1:17" ht="12.75">
      <c r="A33" s="3"/>
      <c r="B33" s="4"/>
      <c r="C33" s="3"/>
      <c r="D33" s="3"/>
      <c r="E33" s="4"/>
      <c r="F33" s="4">
        <f t="shared" si="18"/>
        <v>0</v>
      </c>
      <c r="G33" s="4">
        <f t="shared" si="19"/>
        <v>0</v>
      </c>
      <c r="H33" s="4">
        <f t="shared" si="20"/>
        <v>0</v>
      </c>
      <c r="I33" s="4">
        <f t="shared" si="21"/>
        <v>0</v>
      </c>
      <c r="J33" s="4">
        <f t="shared" si="22"/>
        <v>0</v>
      </c>
      <c r="K33" s="7">
        <f t="shared" si="23"/>
        <v>0</v>
      </c>
      <c r="L33" s="7">
        <f t="shared" si="24"/>
        <v>0</v>
      </c>
      <c r="M33" s="7">
        <f t="shared" si="25"/>
        <v>0</v>
      </c>
      <c r="N33" s="5"/>
      <c r="O33" s="12" t="e">
        <f t="shared" si="26"/>
        <v>#DIV/0!</v>
      </c>
      <c r="P33" s="3"/>
      <c r="Q33" s="3"/>
    </row>
    <row r="34" spans="1:17" ht="12.75">
      <c r="A34" s="3"/>
      <c r="B34" s="4"/>
      <c r="C34" s="3"/>
      <c r="D34" s="3"/>
      <c r="E34" s="4"/>
      <c r="F34" s="4">
        <f t="shared" si="18"/>
        <v>0</v>
      </c>
      <c r="G34" s="4">
        <f t="shared" si="19"/>
        <v>0</v>
      </c>
      <c r="H34" s="4">
        <f t="shared" si="20"/>
        <v>0</v>
      </c>
      <c r="I34" s="4">
        <f t="shared" si="21"/>
        <v>0</v>
      </c>
      <c r="J34" s="4">
        <f t="shared" si="22"/>
        <v>0</v>
      </c>
      <c r="K34" s="7">
        <f t="shared" si="23"/>
        <v>0</v>
      </c>
      <c r="L34" s="7">
        <f t="shared" si="24"/>
        <v>0</v>
      </c>
      <c r="M34" s="7">
        <f t="shared" si="25"/>
        <v>0</v>
      </c>
      <c r="N34" s="5"/>
      <c r="O34" s="12" t="e">
        <f t="shared" si="26"/>
        <v>#DIV/0!</v>
      </c>
      <c r="P34" s="3"/>
      <c r="Q34" s="3"/>
    </row>
    <row r="35" spans="1:17" ht="12.75">
      <c r="A35" s="3"/>
      <c r="B35" s="4"/>
      <c r="C35" s="3"/>
      <c r="D35" s="3"/>
      <c r="E35" s="4"/>
      <c r="F35" s="4">
        <f t="shared" si="18"/>
        <v>0</v>
      </c>
      <c r="G35" s="4">
        <f t="shared" si="19"/>
        <v>0</v>
      </c>
      <c r="H35" s="4">
        <f t="shared" si="20"/>
        <v>0</v>
      </c>
      <c r="I35" s="4">
        <f t="shared" si="21"/>
        <v>0</v>
      </c>
      <c r="J35" s="4">
        <f t="shared" si="22"/>
        <v>0</v>
      </c>
      <c r="K35" s="7">
        <f t="shared" si="23"/>
        <v>0</v>
      </c>
      <c r="L35" s="7">
        <f t="shared" si="24"/>
        <v>0</v>
      </c>
      <c r="M35" s="7">
        <f t="shared" si="25"/>
        <v>0</v>
      </c>
      <c r="N35" s="5"/>
      <c r="O35" s="12" t="e">
        <f t="shared" si="26"/>
        <v>#DIV/0!</v>
      </c>
      <c r="P35" s="3"/>
      <c r="Q35" s="3"/>
    </row>
    <row r="36" spans="1:17" ht="12.75">
      <c r="A36" s="3"/>
      <c r="B36" s="4"/>
      <c r="C36" s="3"/>
      <c r="D36" s="3"/>
      <c r="E36" s="4"/>
      <c r="F36" s="4">
        <f t="shared" si="18"/>
        <v>0</v>
      </c>
      <c r="G36" s="4">
        <f t="shared" si="19"/>
        <v>0</v>
      </c>
      <c r="H36" s="4">
        <f t="shared" si="20"/>
        <v>0</v>
      </c>
      <c r="I36" s="4">
        <f t="shared" si="21"/>
        <v>0</v>
      </c>
      <c r="J36" s="4">
        <f t="shared" si="22"/>
        <v>0</v>
      </c>
      <c r="K36" s="7">
        <f t="shared" si="23"/>
        <v>0</v>
      </c>
      <c r="L36" s="7">
        <f t="shared" si="24"/>
        <v>0</v>
      </c>
      <c r="M36" s="7">
        <f t="shared" si="25"/>
        <v>0</v>
      </c>
      <c r="N36" s="5"/>
      <c r="O36" s="12" t="e">
        <f t="shared" si="26"/>
        <v>#DIV/0!</v>
      </c>
      <c r="P36" s="3"/>
      <c r="Q36" s="3"/>
    </row>
    <row r="37" spans="1:17" ht="12.75">
      <c r="A37" s="3"/>
      <c r="B37" s="4"/>
      <c r="C37" s="3"/>
      <c r="D37" s="3"/>
      <c r="E37" s="4"/>
      <c r="F37" s="4">
        <f t="shared" si="18"/>
        <v>0</v>
      </c>
      <c r="G37" s="4">
        <f t="shared" si="19"/>
        <v>0</v>
      </c>
      <c r="H37" s="4">
        <f t="shared" si="20"/>
        <v>0</v>
      </c>
      <c r="I37" s="4">
        <f t="shared" si="21"/>
        <v>0</v>
      </c>
      <c r="J37" s="4">
        <f t="shared" si="22"/>
        <v>0</v>
      </c>
      <c r="K37" s="7">
        <f t="shared" si="23"/>
        <v>0</v>
      </c>
      <c r="L37" s="7">
        <f t="shared" si="24"/>
        <v>0</v>
      </c>
      <c r="M37" s="7">
        <f t="shared" si="25"/>
        <v>0</v>
      </c>
      <c r="N37" s="5"/>
      <c r="O37" s="12" t="e">
        <f t="shared" si="26"/>
        <v>#DIV/0!</v>
      </c>
      <c r="P37" s="3"/>
      <c r="Q37" s="3"/>
    </row>
    <row r="38" spans="1:17" ht="12.75">
      <c r="A38" s="3"/>
      <c r="B38" s="4"/>
      <c r="C38" s="3"/>
      <c r="D38" s="3"/>
      <c r="E38" s="4"/>
      <c r="F38" s="4">
        <f t="shared" si="18"/>
        <v>0</v>
      </c>
      <c r="G38" s="4">
        <f t="shared" si="19"/>
        <v>0</v>
      </c>
      <c r="H38" s="4">
        <f t="shared" si="20"/>
        <v>0</v>
      </c>
      <c r="I38" s="4">
        <f t="shared" si="21"/>
        <v>0</v>
      </c>
      <c r="J38" s="4">
        <f t="shared" si="22"/>
        <v>0</v>
      </c>
      <c r="K38" s="7">
        <f t="shared" si="23"/>
        <v>0</v>
      </c>
      <c r="L38" s="7">
        <f t="shared" si="24"/>
        <v>0</v>
      </c>
      <c r="M38" s="7">
        <f t="shared" si="25"/>
        <v>0</v>
      </c>
      <c r="N38" s="5"/>
      <c r="O38" s="12" t="e">
        <f t="shared" si="26"/>
        <v>#DIV/0!</v>
      </c>
      <c r="P38" s="3"/>
      <c r="Q38" s="3"/>
    </row>
    <row r="39" spans="1:17" ht="12.75">
      <c r="A39" s="3"/>
      <c r="B39" s="4"/>
      <c r="C39" s="3"/>
      <c r="D39" s="3"/>
      <c r="E39" s="4"/>
      <c r="F39" s="4">
        <f t="shared" si="18"/>
        <v>0</v>
      </c>
      <c r="G39" s="4">
        <f t="shared" si="19"/>
        <v>0</v>
      </c>
      <c r="H39" s="4">
        <f t="shared" si="20"/>
        <v>0</v>
      </c>
      <c r="I39" s="4">
        <f t="shared" si="21"/>
        <v>0</v>
      </c>
      <c r="J39" s="4">
        <f t="shared" si="22"/>
        <v>0</v>
      </c>
      <c r="K39" s="7">
        <f t="shared" si="23"/>
        <v>0</v>
      </c>
      <c r="L39" s="7">
        <f t="shared" si="24"/>
        <v>0</v>
      </c>
      <c r="M39" s="7">
        <f t="shared" si="25"/>
        <v>0</v>
      </c>
      <c r="N39" s="5"/>
      <c r="O39" s="12" t="e">
        <f t="shared" si="26"/>
        <v>#DIV/0!</v>
      </c>
      <c r="P39" s="3"/>
      <c r="Q39" s="3"/>
    </row>
    <row r="40" spans="1:17" ht="12.75">
      <c r="A40" s="3"/>
      <c r="B40" s="4"/>
      <c r="C40" s="3"/>
      <c r="D40" s="3"/>
      <c r="E40" s="4"/>
      <c r="F40" s="4">
        <f t="shared" si="18"/>
        <v>0</v>
      </c>
      <c r="G40" s="4">
        <f t="shared" si="19"/>
        <v>0</v>
      </c>
      <c r="H40" s="4">
        <f t="shared" si="20"/>
        <v>0</v>
      </c>
      <c r="I40" s="4">
        <f t="shared" si="21"/>
        <v>0</v>
      </c>
      <c r="J40" s="4">
        <f t="shared" si="22"/>
        <v>0</v>
      </c>
      <c r="K40" s="7">
        <f t="shared" si="23"/>
        <v>0</v>
      </c>
      <c r="L40" s="7">
        <f t="shared" si="24"/>
        <v>0</v>
      </c>
      <c r="M40" s="7">
        <f t="shared" si="25"/>
        <v>0</v>
      </c>
      <c r="N40" s="5"/>
      <c r="O40" s="12" t="e">
        <f t="shared" si="26"/>
        <v>#DIV/0!</v>
      </c>
      <c r="P40" s="3"/>
      <c r="Q40" s="3"/>
    </row>
    <row r="41" spans="1:17" ht="12.75">
      <c r="A41" s="3"/>
      <c r="B41" s="4"/>
      <c r="C41" s="3"/>
      <c r="D41" s="3"/>
      <c r="E41" s="4"/>
      <c r="F41" s="4">
        <f t="shared" si="18"/>
        <v>0</v>
      </c>
      <c r="G41" s="4">
        <f t="shared" si="19"/>
        <v>0</v>
      </c>
      <c r="H41" s="4">
        <f t="shared" si="20"/>
        <v>0</v>
      </c>
      <c r="I41" s="4">
        <f t="shared" si="21"/>
        <v>0</v>
      </c>
      <c r="J41" s="4">
        <f t="shared" si="22"/>
        <v>0</v>
      </c>
      <c r="K41" s="7">
        <f t="shared" si="23"/>
        <v>0</v>
      </c>
      <c r="L41" s="7">
        <f t="shared" si="24"/>
        <v>0</v>
      </c>
      <c r="M41" s="7">
        <f t="shared" si="25"/>
        <v>0</v>
      </c>
      <c r="N41" s="5"/>
      <c r="O41" s="12" t="e">
        <f t="shared" si="26"/>
        <v>#DIV/0!</v>
      </c>
      <c r="P41" s="3"/>
      <c r="Q41" s="3"/>
    </row>
    <row r="42" spans="1:17" ht="12.75">
      <c r="A42" s="3"/>
      <c r="B42" s="4"/>
      <c r="C42" s="3"/>
      <c r="D42" s="3"/>
      <c r="E42" s="4"/>
      <c r="F42" s="4">
        <f t="shared" si="18"/>
        <v>0</v>
      </c>
      <c r="G42" s="4">
        <f t="shared" si="19"/>
        <v>0</v>
      </c>
      <c r="H42" s="4">
        <f t="shared" si="20"/>
        <v>0</v>
      </c>
      <c r="I42" s="4">
        <f t="shared" si="21"/>
        <v>0</v>
      </c>
      <c r="J42" s="4">
        <f t="shared" si="22"/>
        <v>0</v>
      </c>
      <c r="K42" s="7">
        <f t="shared" si="23"/>
        <v>0</v>
      </c>
      <c r="L42" s="7">
        <f t="shared" si="24"/>
        <v>0</v>
      </c>
      <c r="M42" s="7">
        <f t="shared" si="25"/>
        <v>0</v>
      </c>
      <c r="N42" s="5"/>
      <c r="O42" s="12" t="e">
        <f t="shared" si="26"/>
        <v>#DIV/0!</v>
      </c>
      <c r="P42" s="3"/>
      <c r="Q42" s="3"/>
    </row>
  </sheetData>
  <sheetProtection/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toms</dc:creator>
  <cp:keywords/>
  <dc:description/>
  <cp:lastModifiedBy>Will &amp; Lucy</cp:lastModifiedBy>
  <cp:lastPrinted>2011-10-09T19:12:52Z</cp:lastPrinted>
  <dcterms:created xsi:type="dcterms:W3CDTF">2006-03-31T19:02:23Z</dcterms:created>
  <dcterms:modified xsi:type="dcterms:W3CDTF">2023-07-23T18:58:09Z</dcterms:modified>
  <cp:category/>
  <cp:version/>
  <cp:contentType/>
  <cp:contentStatus/>
</cp:coreProperties>
</file>